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3.xml" ContentType="application/vnd.openxmlformats-officedocument.spreadsheetml.table+xml"/>
  <Override PartName="/xl/pivotTables/pivotTable2.xml" ContentType="application/vnd.openxmlformats-officedocument.spreadsheetml.pivotTab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di Alif\Documents\"/>
    </mc:Choice>
  </mc:AlternateContent>
  <bookViews>
    <workbookView xWindow="0" yWindow="0" windowWidth="20520" windowHeight="9900" firstSheet="2" activeTab="7"/>
  </bookViews>
  <sheets>
    <sheet name="Lemonade" sheetId="3" r:id="rId1"/>
    <sheet name="Lembar1" sheetId="6" r:id="rId2"/>
    <sheet name="Lembar2" sheetId="5" r:id="rId3"/>
    <sheet name="Lembar3" sheetId="7" r:id="rId4"/>
    <sheet name="Sheet1" sheetId="8" r:id="rId5"/>
    <sheet name="Sheet2" sheetId="9" r:id="rId6"/>
    <sheet name="Sheet3" sheetId="10" r:id="rId7"/>
    <sheet name="Sheet5" sheetId="12" r:id="rId8"/>
  </sheets>
  <definedNames>
    <definedName name="_xlchart.v1.0" hidden="1">Lemonade!$H$1</definedName>
    <definedName name="_xlchart.v1.1" hidden="1">Lemonade!$H$2:$H$367</definedName>
    <definedName name="_xlchart.v1.2" hidden="1">Lemonade!$H$1</definedName>
    <definedName name="_xlchart.v1.3" hidden="1">Lemonade!$H$2:$H$367</definedName>
    <definedName name="_xlchart.v1.4" hidden="1">Lemonade!$E$1</definedName>
    <definedName name="_xlchart.v1.5" hidden="1">Lemonade!$E$2:$E$367</definedName>
    <definedName name="_xlchart.v1.6" hidden="1">Lemonade!$E$1</definedName>
    <definedName name="_xlchart.v1.7" hidden="1">Lemonade!$E$2:$E$367</definedName>
  </definedNames>
  <calcPr calcId="152511"/>
  <pivotCaches>
    <pivotCache cacheId="2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77" i="12" l="1"/>
  <c r="I376" i="12"/>
  <c r="B376" i="12"/>
  <c r="I375" i="12"/>
  <c r="B375" i="12"/>
  <c r="I374" i="12"/>
  <c r="B374" i="12"/>
  <c r="I373" i="12"/>
  <c r="B373" i="12"/>
  <c r="I372" i="12"/>
  <c r="B372" i="12"/>
  <c r="I371" i="12"/>
  <c r="B371" i="12"/>
  <c r="I370" i="12"/>
  <c r="B370" i="12"/>
  <c r="I369" i="12"/>
  <c r="B369" i="12"/>
  <c r="I368" i="12"/>
  <c r="B368" i="12"/>
  <c r="I367" i="12"/>
  <c r="B367" i="12"/>
  <c r="I366" i="12"/>
  <c r="B366" i="12"/>
  <c r="I365" i="12"/>
  <c r="B365" i="12"/>
  <c r="I364" i="12"/>
  <c r="B364" i="12"/>
  <c r="I363" i="12"/>
  <c r="B363" i="12"/>
  <c r="I362" i="12"/>
  <c r="B362" i="12"/>
  <c r="I361" i="12"/>
  <c r="B361" i="12"/>
  <c r="I360" i="12"/>
  <c r="B360" i="12"/>
  <c r="I359" i="12"/>
  <c r="B359" i="12"/>
  <c r="I358" i="12"/>
  <c r="B358" i="12"/>
  <c r="I357" i="12"/>
  <c r="B357" i="12"/>
  <c r="I356" i="12"/>
  <c r="B356" i="12"/>
  <c r="I355" i="12"/>
  <c r="B355" i="12"/>
  <c r="I354" i="12"/>
  <c r="B354" i="12"/>
  <c r="I353" i="12"/>
  <c r="B353" i="12"/>
  <c r="I352" i="12"/>
  <c r="B352" i="12"/>
  <c r="I351" i="12"/>
  <c r="B351" i="12"/>
  <c r="I350" i="12"/>
  <c r="B350" i="12"/>
  <c r="I349" i="12"/>
  <c r="B349" i="12"/>
  <c r="I348" i="12"/>
  <c r="B348" i="12"/>
  <c r="I347" i="12"/>
  <c r="B347" i="12"/>
  <c r="I346" i="12"/>
  <c r="B346" i="12"/>
  <c r="I345" i="12"/>
  <c r="B345" i="12"/>
  <c r="I344" i="12"/>
  <c r="B344" i="12"/>
  <c r="I343" i="12"/>
  <c r="B343" i="12"/>
  <c r="I342" i="12"/>
  <c r="B342" i="12"/>
  <c r="I341" i="12"/>
  <c r="B341" i="12"/>
  <c r="I340" i="12"/>
  <c r="B340" i="12"/>
  <c r="I339" i="12"/>
  <c r="B339" i="12"/>
  <c r="I338" i="12"/>
  <c r="B338" i="12"/>
  <c r="I337" i="12"/>
  <c r="B337" i="12"/>
  <c r="I336" i="12"/>
  <c r="B336" i="12"/>
  <c r="I335" i="12"/>
  <c r="B335" i="12"/>
  <c r="I334" i="12"/>
  <c r="B334" i="12"/>
  <c r="I333" i="12"/>
  <c r="B333" i="12"/>
  <c r="I332" i="12"/>
  <c r="B332" i="12"/>
  <c r="I331" i="12"/>
  <c r="B331" i="12"/>
  <c r="I330" i="12"/>
  <c r="B330" i="12"/>
  <c r="I329" i="12"/>
  <c r="B329" i="12"/>
  <c r="I328" i="12"/>
  <c r="B328" i="12"/>
  <c r="I327" i="12"/>
  <c r="B327" i="12"/>
  <c r="I326" i="12"/>
  <c r="B326" i="12"/>
  <c r="I325" i="12"/>
  <c r="B325" i="12"/>
  <c r="I324" i="12"/>
  <c r="B324" i="12"/>
  <c r="I323" i="12"/>
  <c r="B323" i="12"/>
  <c r="I322" i="12"/>
  <c r="B322" i="12"/>
  <c r="I321" i="12"/>
  <c r="B321" i="12"/>
  <c r="I320" i="12"/>
  <c r="B320" i="12"/>
  <c r="I319" i="12"/>
  <c r="B319" i="12"/>
  <c r="I318" i="12"/>
  <c r="B318" i="12"/>
  <c r="I317" i="12"/>
  <c r="B317" i="12"/>
  <c r="I316" i="12"/>
  <c r="B316" i="12"/>
  <c r="I315" i="12"/>
  <c r="B315" i="12"/>
  <c r="I314" i="12"/>
  <c r="B314" i="12"/>
  <c r="I313" i="12"/>
  <c r="B313" i="12"/>
  <c r="I312" i="12"/>
  <c r="B312" i="12"/>
  <c r="I311" i="12"/>
  <c r="B311" i="12"/>
  <c r="I310" i="12"/>
  <c r="B310" i="12"/>
  <c r="I309" i="12"/>
  <c r="B309" i="12"/>
  <c r="I308" i="12"/>
  <c r="B308" i="12"/>
  <c r="I307" i="12"/>
  <c r="B307" i="12"/>
  <c r="I306" i="12"/>
  <c r="B306" i="12"/>
  <c r="I305" i="12"/>
  <c r="B305" i="12"/>
  <c r="I304" i="12"/>
  <c r="B304" i="12"/>
  <c r="I303" i="12"/>
  <c r="B303" i="12"/>
  <c r="I302" i="12"/>
  <c r="B302" i="12"/>
  <c r="I301" i="12"/>
  <c r="B301" i="12"/>
  <c r="I300" i="12"/>
  <c r="B300" i="12"/>
  <c r="I299" i="12"/>
  <c r="B299" i="12"/>
  <c r="I298" i="12"/>
  <c r="B298" i="12"/>
  <c r="I297" i="12"/>
  <c r="B297" i="12"/>
  <c r="I296" i="12"/>
  <c r="B296" i="12"/>
  <c r="I295" i="12"/>
  <c r="B295" i="12"/>
  <c r="I294" i="12"/>
  <c r="B294" i="12"/>
  <c r="I293" i="12"/>
  <c r="B293" i="12"/>
  <c r="I292" i="12"/>
  <c r="B292" i="12"/>
  <c r="I291" i="12"/>
  <c r="B291" i="12"/>
  <c r="I290" i="12"/>
  <c r="B290" i="12"/>
  <c r="I289" i="12"/>
  <c r="B289" i="12"/>
  <c r="I288" i="12"/>
  <c r="B288" i="12"/>
  <c r="I287" i="12"/>
  <c r="B287" i="12"/>
  <c r="I286" i="12"/>
  <c r="B286" i="12"/>
  <c r="I285" i="12"/>
  <c r="B285" i="12"/>
  <c r="I284" i="12"/>
  <c r="B284" i="12"/>
  <c r="I283" i="12"/>
  <c r="B283" i="12"/>
  <c r="I282" i="12"/>
  <c r="B282" i="12"/>
  <c r="I281" i="12"/>
  <c r="B281" i="12"/>
  <c r="I280" i="12"/>
  <c r="B280" i="12"/>
  <c r="I279" i="12"/>
  <c r="B279" i="12"/>
  <c r="I278" i="12"/>
  <c r="B278" i="12"/>
  <c r="I277" i="12"/>
  <c r="B277" i="12"/>
  <c r="I276" i="12"/>
  <c r="B276" i="12"/>
  <c r="I275" i="12"/>
  <c r="B275" i="12"/>
  <c r="I274" i="12"/>
  <c r="B274" i="12"/>
  <c r="I273" i="12"/>
  <c r="B273" i="12"/>
  <c r="I272" i="12"/>
  <c r="B272" i="12"/>
  <c r="I271" i="12"/>
  <c r="B271" i="12"/>
  <c r="I270" i="12"/>
  <c r="B270" i="12"/>
  <c r="I269" i="12"/>
  <c r="B269" i="12"/>
  <c r="I268" i="12"/>
  <c r="B268" i="12"/>
  <c r="I267" i="12"/>
  <c r="B267" i="12"/>
  <c r="I266" i="12"/>
  <c r="B266" i="12"/>
  <c r="I265" i="12"/>
  <c r="B265" i="12"/>
  <c r="I264" i="12"/>
  <c r="B264" i="12"/>
  <c r="I263" i="12"/>
  <c r="B263" i="12"/>
  <c r="I262" i="12"/>
  <c r="B262" i="12"/>
  <c r="I261" i="12"/>
  <c r="B261" i="12"/>
  <c r="I260" i="12"/>
  <c r="B260" i="12"/>
  <c r="I259" i="12"/>
  <c r="B259" i="12"/>
  <c r="I258" i="12"/>
  <c r="B258" i="12"/>
  <c r="I257" i="12"/>
  <c r="B257" i="12"/>
  <c r="I256" i="12"/>
  <c r="B256" i="12"/>
  <c r="I255" i="12"/>
  <c r="B255" i="12"/>
  <c r="I254" i="12"/>
  <c r="B254" i="12"/>
  <c r="I253" i="12"/>
  <c r="B253" i="12"/>
  <c r="I252" i="12"/>
  <c r="B252" i="12"/>
  <c r="I251" i="12"/>
  <c r="B251" i="12"/>
  <c r="I250" i="12"/>
  <c r="B250" i="12"/>
  <c r="I249" i="12"/>
  <c r="B249" i="12"/>
  <c r="I248" i="12"/>
  <c r="B248" i="12"/>
  <c r="I247" i="12"/>
  <c r="B247" i="12"/>
  <c r="I246" i="12"/>
  <c r="B246" i="12"/>
  <c r="I245" i="12"/>
  <c r="B245" i="12"/>
  <c r="I244" i="12"/>
  <c r="B244" i="12"/>
  <c r="I243" i="12"/>
  <c r="B243" i="12"/>
  <c r="I242" i="12"/>
  <c r="B242" i="12"/>
  <c r="I241" i="12"/>
  <c r="B241" i="12"/>
  <c r="I240" i="12"/>
  <c r="B240" i="12"/>
  <c r="I239" i="12"/>
  <c r="B239" i="12"/>
  <c r="I238" i="12"/>
  <c r="B238" i="12"/>
  <c r="I237" i="12"/>
  <c r="B237" i="12"/>
  <c r="I236" i="12"/>
  <c r="B236" i="12"/>
  <c r="I235" i="12"/>
  <c r="B235" i="12"/>
  <c r="I234" i="12"/>
  <c r="B234" i="12"/>
  <c r="I233" i="12"/>
  <c r="B233" i="12"/>
  <c r="I232" i="12"/>
  <c r="B232" i="12"/>
  <c r="I231" i="12"/>
  <c r="B231" i="12"/>
  <c r="I230" i="12"/>
  <c r="B230" i="12"/>
  <c r="I229" i="12"/>
  <c r="B229" i="12"/>
  <c r="I228" i="12"/>
  <c r="B228" i="12"/>
  <c r="I227" i="12"/>
  <c r="B227" i="12"/>
  <c r="I226" i="12"/>
  <c r="B226" i="12"/>
  <c r="I225" i="12"/>
  <c r="B225" i="12"/>
  <c r="I224" i="12"/>
  <c r="B224" i="12"/>
  <c r="I223" i="12"/>
  <c r="B223" i="12"/>
  <c r="I222" i="12"/>
  <c r="B222" i="12"/>
  <c r="I221" i="12"/>
  <c r="B221" i="12"/>
  <c r="I220" i="12"/>
  <c r="B220" i="12"/>
  <c r="I219" i="12"/>
  <c r="B219" i="12"/>
  <c r="I218" i="12"/>
  <c r="B218" i="12"/>
  <c r="I217" i="12"/>
  <c r="B217" i="12"/>
  <c r="I216" i="12"/>
  <c r="B216" i="12"/>
  <c r="I215" i="12"/>
  <c r="B215" i="12"/>
  <c r="I214" i="12"/>
  <c r="B214" i="12"/>
  <c r="I213" i="12"/>
  <c r="B213" i="12"/>
  <c r="I212" i="12"/>
  <c r="B212" i="12"/>
  <c r="I211" i="12"/>
  <c r="B211" i="12"/>
  <c r="I210" i="12"/>
  <c r="B210" i="12"/>
  <c r="I209" i="12"/>
  <c r="B209" i="12"/>
  <c r="I208" i="12"/>
  <c r="B208" i="12"/>
  <c r="I207" i="12"/>
  <c r="B207" i="12"/>
  <c r="I206" i="12"/>
  <c r="B206" i="12"/>
  <c r="I205" i="12"/>
  <c r="B205" i="12"/>
  <c r="I204" i="12"/>
  <c r="B204" i="12"/>
  <c r="I203" i="12"/>
  <c r="B203" i="12"/>
  <c r="I202" i="12"/>
  <c r="B202" i="12"/>
  <c r="I201" i="12"/>
  <c r="B201" i="12"/>
  <c r="I200" i="12"/>
  <c r="B200" i="12"/>
  <c r="I199" i="12"/>
  <c r="B199" i="12"/>
  <c r="I198" i="12"/>
  <c r="B198" i="12"/>
  <c r="I197" i="12"/>
  <c r="B197" i="12"/>
  <c r="I196" i="12"/>
  <c r="B196" i="12"/>
  <c r="I195" i="12"/>
  <c r="B195" i="12"/>
  <c r="I194" i="12"/>
  <c r="B194" i="12"/>
  <c r="I193" i="12"/>
  <c r="B193" i="12"/>
  <c r="I192" i="12"/>
  <c r="B192" i="12"/>
  <c r="I191" i="12"/>
  <c r="B191" i="12"/>
  <c r="I190" i="12"/>
  <c r="B190" i="12"/>
  <c r="I189" i="12"/>
  <c r="B189" i="12"/>
  <c r="I188" i="12"/>
  <c r="B188" i="12"/>
  <c r="I187" i="12"/>
  <c r="B187" i="12"/>
  <c r="I186" i="12"/>
  <c r="B186" i="12"/>
  <c r="I185" i="12"/>
  <c r="B185" i="12"/>
  <c r="I184" i="12"/>
  <c r="B184" i="12"/>
  <c r="I183" i="12"/>
  <c r="B183" i="12"/>
  <c r="I182" i="12"/>
  <c r="B182" i="12"/>
  <c r="I181" i="12"/>
  <c r="B181" i="12"/>
  <c r="I180" i="12"/>
  <c r="B180" i="12"/>
  <c r="I179" i="12"/>
  <c r="B179" i="12"/>
  <c r="I178" i="12"/>
  <c r="B178" i="12"/>
  <c r="I177" i="12"/>
  <c r="B177" i="12"/>
  <c r="I176" i="12"/>
  <c r="B176" i="12"/>
  <c r="I175" i="12"/>
  <c r="B175" i="12"/>
  <c r="I174" i="12"/>
  <c r="B174" i="12"/>
  <c r="I173" i="12"/>
  <c r="B173" i="12"/>
  <c r="I172" i="12"/>
  <c r="B172" i="12"/>
  <c r="I171" i="12"/>
  <c r="B171" i="12"/>
  <c r="I170" i="12"/>
  <c r="B170" i="12"/>
  <c r="I169" i="12"/>
  <c r="B169" i="12"/>
  <c r="I168" i="12"/>
  <c r="B168" i="12"/>
  <c r="I167" i="12"/>
  <c r="B167" i="12"/>
  <c r="I166" i="12"/>
  <c r="B166" i="12"/>
  <c r="I165" i="12"/>
  <c r="B165" i="12"/>
  <c r="I164" i="12"/>
  <c r="B164" i="12"/>
  <c r="I163" i="12"/>
  <c r="B163" i="12"/>
  <c r="I162" i="12"/>
  <c r="B162" i="12"/>
  <c r="I161" i="12"/>
  <c r="B161" i="12"/>
  <c r="I160" i="12"/>
  <c r="B160" i="12"/>
  <c r="I159" i="12"/>
  <c r="B159" i="12"/>
  <c r="I158" i="12"/>
  <c r="B158" i="12"/>
  <c r="I157" i="12"/>
  <c r="B157" i="12"/>
  <c r="I156" i="12"/>
  <c r="B156" i="12"/>
  <c r="I155" i="12"/>
  <c r="B155" i="12"/>
  <c r="I154" i="12"/>
  <c r="B154" i="12"/>
  <c r="I153" i="12"/>
  <c r="B153" i="12"/>
  <c r="I152" i="12"/>
  <c r="B152" i="12"/>
  <c r="I151" i="12"/>
  <c r="B151" i="12"/>
  <c r="I150" i="12"/>
  <c r="B150" i="12"/>
  <c r="I149" i="12"/>
  <c r="B149" i="12"/>
  <c r="I148" i="12"/>
  <c r="B148" i="12"/>
  <c r="I147" i="12"/>
  <c r="B147" i="12"/>
  <c r="I146" i="12"/>
  <c r="B146" i="12"/>
  <c r="I145" i="12"/>
  <c r="B145" i="12"/>
  <c r="I144" i="12"/>
  <c r="B144" i="12"/>
  <c r="I143" i="12"/>
  <c r="B143" i="12"/>
  <c r="I142" i="12"/>
  <c r="B142" i="12"/>
  <c r="I141" i="12"/>
  <c r="B141" i="12"/>
  <c r="I140" i="12"/>
  <c r="B140" i="12"/>
  <c r="I139" i="12"/>
  <c r="B139" i="12"/>
  <c r="I138" i="12"/>
  <c r="B138" i="12"/>
  <c r="I137" i="12"/>
  <c r="B137" i="12"/>
  <c r="I136" i="12"/>
  <c r="B136" i="12"/>
  <c r="I135" i="12"/>
  <c r="B135" i="12"/>
  <c r="I134" i="12"/>
  <c r="B134" i="12"/>
  <c r="I133" i="12"/>
  <c r="B133" i="12"/>
  <c r="I132" i="12"/>
  <c r="B132" i="12"/>
  <c r="I131" i="12"/>
  <c r="B131" i="12"/>
  <c r="I130" i="12"/>
  <c r="B130" i="12"/>
  <c r="I129" i="12"/>
  <c r="B129" i="12"/>
  <c r="I128" i="12"/>
  <c r="B128" i="12"/>
  <c r="I127" i="12"/>
  <c r="B127" i="12"/>
  <c r="I126" i="12"/>
  <c r="B126" i="12"/>
  <c r="I125" i="12"/>
  <c r="B125" i="12"/>
  <c r="I124" i="12"/>
  <c r="B124" i="12"/>
  <c r="I123" i="12"/>
  <c r="B123" i="12"/>
  <c r="I122" i="12"/>
  <c r="B122" i="12"/>
  <c r="I121" i="12"/>
  <c r="B121" i="12"/>
  <c r="I120" i="12"/>
  <c r="B120" i="12"/>
  <c r="I119" i="12"/>
  <c r="B119" i="12"/>
  <c r="I118" i="12"/>
  <c r="B118" i="12"/>
  <c r="I117" i="12"/>
  <c r="B117" i="12"/>
  <c r="I116" i="12"/>
  <c r="B116" i="12"/>
  <c r="I115" i="12"/>
  <c r="B115" i="12"/>
  <c r="I114" i="12"/>
  <c r="B114" i="12"/>
  <c r="I113" i="12"/>
  <c r="B113" i="12"/>
  <c r="I112" i="12"/>
  <c r="B112" i="12"/>
  <c r="I111" i="12"/>
  <c r="B111" i="12"/>
  <c r="I110" i="12"/>
  <c r="B110" i="12"/>
  <c r="I109" i="12"/>
  <c r="B109" i="12"/>
  <c r="I108" i="12"/>
  <c r="B108" i="12"/>
  <c r="I107" i="12"/>
  <c r="B107" i="12"/>
  <c r="I106" i="12"/>
  <c r="B106" i="12"/>
  <c r="I105" i="12"/>
  <c r="B105" i="12"/>
  <c r="I104" i="12"/>
  <c r="B104" i="12"/>
  <c r="I103" i="12"/>
  <c r="B103" i="12"/>
  <c r="I102" i="12"/>
  <c r="B102" i="12"/>
  <c r="I101" i="12"/>
  <c r="B101" i="12"/>
  <c r="I100" i="12"/>
  <c r="B100" i="12"/>
  <c r="I99" i="12"/>
  <c r="B99" i="12"/>
  <c r="I98" i="12"/>
  <c r="B98" i="12"/>
  <c r="I97" i="12"/>
  <c r="B97" i="12"/>
  <c r="I96" i="12"/>
  <c r="B96" i="12"/>
  <c r="I95" i="12"/>
  <c r="B95" i="12"/>
  <c r="I94" i="12"/>
  <c r="B94" i="12"/>
  <c r="I93" i="12"/>
  <c r="B93" i="12"/>
  <c r="I92" i="12"/>
  <c r="B92" i="12"/>
  <c r="I91" i="12"/>
  <c r="B91" i="12"/>
  <c r="I90" i="12"/>
  <c r="B90" i="12"/>
  <c r="I89" i="12"/>
  <c r="B89" i="12"/>
  <c r="I88" i="12"/>
  <c r="B88" i="12"/>
  <c r="I87" i="12"/>
  <c r="B87" i="12"/>
  <c r="I86" i="12"/>
  <c r="B86" i="12"/>
  <c r="I85" i="12"/>
  <c r="B85" i="12"/>
  <c r="I84" i="12"/>
  <c r="B84" i="12"/>
  <c r="I83" i="12"/>
  <c r="B83" i="12"/>
  <c r="I82" i="12"/>
  <c r="B82" i="12"/>
  <c r="I81" i="12"/>
  <c r="B81" i="12"/>
  <c r="I80" i="12"/>
  <c r="B80" i="12"/>
  <c r="I79" i="12"/>
  <c r="B79" i="12"/>
  <c r="I78" i="12"/>
  <c r="B78" i="12"/>
  <c r="I77" i="12"/>
  <c r="B77" i="12"/>
  <c r="I76" i="12"/>
  <c r="B76" i="12"/>
  <c r="I75" i="12"/>
  <c r="B75" i="12"/>
  <c r="I74" i="12"/>
  <c r="B74" i="12"/>
  <c r="I73" i="12"/>
  <c r="B73" i="12"/>
  <c r="I72" i="12"/>
  <c r="B72" i="12"/>
  <c r="I71" i="12"/>
  <c r="B71" i="12"/>
  <c r="I70" i="12"/>
  <c r="B70" i="12"/>
  <c r="I69" i="12"/>
  <c r="B69" i="12"/>
  <c r="I68" i="12"/>
  <c r="B68" i="12"/>
  <c r="I67" i="12"/>
  <c r="B67" i="12"/>
  <c r="I66" i="12"/>
  <c r="B66" i="12"/>
  <c r="I65" i="12"/>
  <c r="B65" i="12"/>
  <c r="I64" i="12"/>
  <c r="B64" i="12"/>
  <c r="I63" i="12"/>
  <c r="B63" i="12"/>
  <c r="I62" i="12"/>
  <c r="B62" i="12"/>
  <c r="I61" i="12"/>
  <c r="B61" i="12"/>
  <c r="I60" i="12"/>
  <c r="B60" i="12"/>
  <c r="I59" i="12"/>
  <c r="B59" i="12"/>
  <c r="I58" i="12"/>
  <c r="B58" i="12"/>
  <c r="I57" i="12"/>
  <c r="B57" i="12"/>
  <c r="I56" i="12"/>
  <c r="B56" i="12"/>
  <c r="I55" i="12"/>
  <c r="B55" i="12"/>
  <c r="I54" i="12"/>
  <c r="B54" i="12"/>
  <c r="I53" i="12"/>
  <c r="B53" i="12"/>
  <c r="I52" i="12"/>
  <c r="B52" i="12"/>
  <c r="I51" i="12"/>
  <c r="B51" i="12"/>
  <c r="I50" i="12"/>
  <c r="B50" i="12"/>
  <c r="I49" i="12"/>
  <c r="B49" i="12"/>
  <c r="I48" i="12"/>
  <c r="B48" i="12"/>
  <c r="I47" i="12"/>
  <c r="B47" i="12"/>
  <c r="I46" i="12"/>
  <c r="B46" i="12"/>
  <c r="I45" i="12"/>
  <c r="B45" i="12"/>
  <c r="I44" i="12"/>
  <c r="B44" i="12"/>
  <c r="I43" i="12"/>
  <c r="B43" i="12"/>
  <c r="I42" i="12"/>
  <c r="B42" i="12"/>
  <c r="I41" i="12"/>
  <c r="B41" i="12"/>
  <c r="I40" i="12"/>
  <c r="B40" i="12"/>
  <c r="I39" i="12"/>
  <c r="B39" i="12"/>
  <c r="I38" i="12"/>
  <c r="B38" i="12"/>
  <c r="I37" i="12"/>
  <c r="B37" i="12"/>
  <c r="I36" i="12"/>
  <c r="B36" i="12"/>
  <c r="I35" i="12"/>
  <c r="B35" i="12"/>
  <c r="I34" i="12"/>
  <c r="B34" i="12"/>
  <c r="I33" i="12"/>
  <c r="B33" i="12"/>
  <c r="I32" i="12"/>
  <c r="B32" i="12"/>
  <c r="I31" i="12"/>
  <c r="B31" i="12"/>
  <c r="I30" i="12"/>
  <c r="B30" i="12"/>
  <c r="I29" i="12"/>
  <c r="B29" i="12"/>
  <c r="I28" i="12"/>
  <c r="B28" i="12"/>
  <c r="I27" i="12"/>
  <c r="B27" i="12"/>
  <c r="I26" i="12"/>
  <c r="B26" i="12"/>
  <c r="I25" i="12"/>
  <c r="B25" i="12"/>
  <c r="I24" i="12"/>
  <c r="B24" i="12"/>
  <c r="I23" i="12"/>
  <c r="B23" i="12"/>
  <c r="I22" i="12"/>
  <c r="B22" i="12"/>
  <c r="I21" i="12"/>
  <c r="B21" i="12"/>
  <c r="I20" i="12"/>
  <c r="B20" i="12"/>
  <c r="I19" i="12"/>
  <c r="B19" i="12"/>
  <c r="I18" i="12"/>
  <c r="B18" i="12"/>
  <c r="I17" i="12"/>
  <c r="B17" i="12"/>
  <c r="I16" i="12"/>
  <c r="B16" i="12"/>
  <c r="I15" i="12"/>
  <c r="B15" i="12"/>
  <c r="I14" i="12"/>
  <c r="B14" i="12"/>
  <c r="I13" i="12"/>
  <c r="B13" i="12"/>
  <c r="I12" i="12"/>
  <c r="B12" i="12"/>
  <c r="D2" i="10"/>
  <c r="L44" i="3"/>
  <c r="L43" i="3"/>
  <c r="L42" i="3"/>
  <c r="T2" i="8"/>
  <c r="R19" i="8"/>
  <c r="S19" i="8"/>
  <c r="R20" i="8"/>
  <c r="S20" i="8"/>
  <c r="R21" i="8"/>
  <c r="S21" i="8"/>
  <c r="R22" i="8"/>
  <c r="S22" i="8"/>
  <c r="R23" i="8"/>
  <c r="S23" i="8"/>
  <c r="R24" i="8"/>
  <c r="S24" i="8"/>
  <c r="R25" i="8"/>
  <c r="S25" i="8"/>
  <c r="R26" i="8"/>
  <c r="S26" i="8"/>
  <c r="R27" i="8"/>
  <c r="S27" i="8"/>
  <c r="R28" i="8"/>
  <c r="S28" i="8"/>
  <c r="R29" i="8"/>
  <c r="S29" i="8"/>
  <c r="R30" i="8"/>
  <c r="S30" i="8"/>
  <c r="R31" i="8"/>
  <c r="S31" i="8"/>
  <c r="R32" i="8"/>
  <c r="S32" i="8"/>
  <c r="R33" i="8"/>
  <c r="S33" i="8"/>
  <c r="R34" i="8"/>
  <c r="S34" i="8"/>
  <c r="R35" i="8"/>
  <c r="S35" i="8"/>
  <c r="R36" i="8"/>
  <c r="S36" i="8"/>
  <c r="R37" i="8"/>
  <c r="S37" i="8"/>
  <c r="R38" i="8"/>
  <c r="S38" i="8"/>
  <c r="R39" i="8"/>
  <c r="S39" i="8"/>
  <c r="R40" i="8"/>
  <c r="S40" i="8"/>
  <c r="R41" i="8"/>
  <c r="S41" i="8"/>
  <c r="R42" i="8"/>
  <c r="S42" i="8"/>
  <c r="R43" i="8"/>
  <c r="S43" i="8"/>
  <c r="R44" i="8"/>
  <c r="S44" i="8"/>
  <c r="R45" i="8"/>
  <c r="S45" i="8"/>
  <c r="R46" i="8"/>
  <c r="S46" i="8"/>
  <c r="R47" i="8"/>
  <c r="S47" i="8"/>
  <c r="R48" i="8"/>
  <c r="S48" i="8"/>
  <c r="R49" i="8"/>
  <c r="S49" i="8"/>
  <c r="R50" i="8"/>
  <c r="S50" i="8"/>
  <c r="R51" i="8"/>
  <c r="S51" i="8"/>
  <c r="R52" i="8"/>
  <c r="S52" i="8"/>
  <c r="R53" i="8"/>
  <c r="S53" i="8"/>
  <c r="R54" i="8"/>
  <c r="S54" i="8"/>
  <c r="R55" i="8"/>
  <c r="S55" i="8"/>
  <c r="R56" i="8"/>
  <c r="S56" i="8"/>
  <c r="R57" i="8"/>
  <c r="S57" i="8"/>
  <c r="R58" i="8"/>
  <c r="S58" i="8"/>
  <c r="R59" i="8"/>
  <c r="S59" i="8"/>
  <c r="R60" i="8"/>
  <c r="S60" i="8"/>
  <c r="R61" i="8"/>
  <c r="S61" i="8"/>
  <c r="R62" i="8"/>
  <c r="S62" i="8"/>
  <c r="R63" i="8"/>
  <c r="S63" i="8"/>
  <c r="R64" i="8"/>
  <c r="S64" i="8"/>
  <c r="R65" i="8"/>
  <c r="S65" i="8"/>
  <c r="R66" i="8"/>
  <c r="S66" i="8"/>
  <c r="R67" i="8"/>
  <c r="S67" i="8"/>
  <c r="R68" i="8"/>
  <c r="S68" i="8"/>
  <c r="R69" i="8"/>
  <c r="S69" i="8"/>
  <c r="R70" i="8"/>
  <c r="S70" i="8"/>
  <c r="R71" i="8"/>
  <c r="S71" i="8"/>
  <c r="R72" i="8"/>
  <c r="S72" i="8"/>
  <c r="R73" i="8"/>
  <c r="S73" i="8"/>
  <c r="R74" i="8"/>
  <c r="S74" i="8"/>
  <c r="R75" i="8"/>
  <c r="S75" i="8"/>
  <c r="R76" i="8"/>
  <c r="S76" i="8"/>
  <c r="R77" i="8"/>
  <c r="S77" i="8"/>
  <c r="R78" i="8"/>
  <c r="S78" i="8"/>
  <c r="R79" i="8"/>
  <c r="S79" i="8"/>
  <c r="R80" i="8"/>
  <c r="S80" i="8"/>
  <c r="R81" i="8"/>
  <c r="S81" i="8"/>
  <c r="R82" i="8"/>
  <c r="S82" i="8"/>
  <c r="R83" i="8"/>
  <c r="S83" i="8"/>
  <c r="R84" i="8"/>
  <c r="S84" i="8"/>
  <c r="R85" i="8"/>
  <c r="S85" i="8"/>
  <c r="R86" i="8"/>
  <c r="S86" i="8"/>
  <c r="R87" i="8"/>
  <c r="S87" i="8"/>
  <c r="R88" i="8"/>
  <c r="S88" i="8"/>
  <c r="R89" i="8"/>
  <c r="S89" i="8"/>
  <c r="R90" i="8"/>
  <c r="S90" i="8"/>
  <c r="R91" i="8"/>
  <c r="S91" i="8"/>
  <c r="R92" i="8"/>
  <c r="S92" i="8"/>
  <c r="R93" i="8"/>
  <c r="S93" i="8"/>
  <c r="R94" i="8"/>
  <c r="S94" i="8"/>
  <c r="R95" i="8"/>
  <c r="S95" i="8"/>
  <c r="R96" i="8"/>
  <c r="S96" i="8"/>
  <c r="R97" i="8"/>
  <c r="S97" i="8"/>
  <c r="R98" i="8"/>
  <c r="S98" i="8"/>
  <c r="R99" i="8"/>
  <c r="S99" i="8"/>
  <c r="R100" i="8"/>
  <c r="S100" i="8"/>
  <c r="R101" i="8"/>
  <c r="S101" i="8"/>
  <c r="R102" i="8"/>
  <c r="S102" i="8"/>
  <c r="R103" i="8"/>
  <c r="S103" i="8"/>
  <c r="R104" i="8"/>
  <c r="S104" i="8"/>
  <c r="R105" i="8"/>
  <c r="S105" i="8"/>
  <c r="R106" i="8"/>
  <c r="S106" i="8"/>
  <c r="R107" i="8"/>
  <c r="S107" i="8"/>
  <c r="R108" i="8"/>
  <c r="S108" i="8"/>
  <c r="R109" i="8"/>
  <c r="S109" i="8"/>
  <c r="R110" i="8"/>
  <c r="S110" i="8"/>
  <c r="R111" i="8"/>
  <c r="S111" i="8"/>
  <c r="R112" i="8"/>
  <c r="S112" i="8"/>
  <c r="R113" i="8"/>
  <c r="S113" i="8"/>
  <c r="R114" i="8"/>
  <c r="S114" i="8"/>
  <c r="R115" i="8"/>
  <c r="S115" i="8"/>
  <c r="R116" i="8"/>
  <c r="S116" i="8"/>
  <c r="R117" i="8"/>
  <c r="S117" i="8"/>
  <c r="R118" i="8"/>
  <c r="S118" i="8"/>
  <c r="R119" i="8"/>
  <c r="S119" i="8"/>
  <c r="R120" i="8"/>
  <c r="S120" i="8"/>
  <c r="R121" i="8"/>
  <c r="S121" i="8"/>
  <c r="R122" i="8"/>
  <c r="S122" i="8"/>
  <c r="R123" i="8"/>
  <c r="S123" i="8"/>
  <c r="R124" i="8"/>
  <c r="S124" i="8"/>
  <c r="R125" i="8"/>
  <c r="S125" i="8"/>
  <c r="R126" i="8"/>
  <c r="S126" i="8"/>
  <c r="R127" i="8"/>
  <c r="S127" i="8"/>
  <c r="R128" i="8"/>
  <c r="S128" i="8"/>
  <c r="R129" i="8"/>
  <c r="S129" i="8"/>
  <c r="R130" i="8"/>
  <c r="S130" i="8"/>
  <c r="R131" i="8"/>
  <c r="S131" i="8"/>
  <c r="R132" i="8"/>
  <c r="S132" i="8"/>
  <c r="R133" i="8"/>
  <c r="S133" i="8"/>
  <c r="R134" i="8"/>
  <c r="S134" i="8"/>
  <c r="R135" i="8"/>
  <c r="S135" i="8"/>
  <c r="R136" i="8"/>
  <c r="S136" i="8"/>
  <c r="R137" i="8"/>
  <c r="S137" i="8"/>
  <c r="R138" i="8"/>
  <c r="S138" i="8"/>
  <c r="R139" i="8"/>
  <c r="S139" i="8"/>
  <c r="R140" i="8"/>
  <c r="S140" i="8"/>
  <c r="R141" i="8"/>
  <c r="S141" i="8"/>
  <c r="R142" i="8"/>
  <c r="S142" i="8"/>
  <c r="R143" i="8"/>
  <c r="S143" i="8"/>
  <c r="R144" i="8"/>
  <c r="S144" i="8"/>
  <c r="R145" i="8"/>
  <c r="S145" i="8"/>
  <c r="R146" i="8"/>
  <c r="S146" i="8"/>
  <c r="R147" i="8"/>
  <c r="S147" i="8"/>
  <c r="R148" i="8"/>
  <c r="S148" i="8"/>
  <c r="R149" i="8"/>
  <c r="S149" i="8"/>
  <c r="R150" i="8"/>
  <c r="S150" i="8"/>
  <c r="R151" i="8"/>
  <c r="S151" i="8"/>
  <c r="R152" i="8"/>
  <c r="S152" i="8"/>
  <c r="R153" i="8"/>
  <c r="S153" i="8"/>
  <c r="R154" i="8"/>
  <c r="S154" i="8"/>
  <c r="R155" i="8"/>
  <c r="S155" i="8"/>
  <c r="R156" i="8"/>
  <c r="S156" i="8"/>
  <c r="R157" i="8"/>
  <c r="S157" i="8"/>
  <c r="R158" i="8"/>
  <c r="S158" i="8"/>
  <c r="R159" i="8"/>
  <c r="S159" i="8"/>
  <c r="R160" i="8"/>
  <c r="S160" i="8"/>
  <c r="R161" i="8"/>
  <c r="S161" i="8"/>
  <c r="R162" i="8"/>
  <c r="S162" i="8"/>
  <c r="R163" i="8"/>
  <c r="S163" i="8"/>
  <c r="R164" i="8"/>
  <c r="S164" i="8"/>
  <c r="R165" i="8"/>
  <c r="S165" i="8"/>
  <c r="R166" i="8"/>
  <c r="S166" i="8"/>
  <c r="R167" i="8"/>
  <c r="S167" i="8"/>
  <c r="R168" i="8"/>
  <c r="S168" i="8"/>
  <c r="R169" i="8"/>
  <c r="S169" i="8"/>
  <c r="R170" i="8"/>
  <c r="S170" i="8"/>
  <c r="R171" i="8"/>
  <c r="S171" i="8"/>
  <c r="R172" i="8"/>
  <c r="S172" i="8"/>
  <c r="R173" i="8"/>
  <c r="S173" i="8"/>
  <c r="R174" i="8"/>
  <c r="S174" i="8"/>
  <c r="R175" i="8"/>
  <c r="S175" i="8"/>
  <c r="R176" i="8"/>
  <c r="S176" i="8"/>
  <c r="R177" i="8"/>
  <c r="S177" i="8"/>
  <c r="R178" i="8"/>
  <c r="S178" i="8"/>
  <c r="R179" i="8"/>
  <c r="S179" i="8"/>
  <c r="R180" i="8"/>
  <c r="S180" i="8"/>
  <c r="R181" i="8"/>
  <c r="S181" i="8"/>
  <c r="R182" i="8"/>
  <c r="S182" i="8"/>
  <c r="R183" i="8"/>
  <c r="S183" i="8"/>
  <c r="R184" i="8"/>
  <c r="S184" i="8"/>
  <c r="R185" i="8"/>
  <c r="S185" i="8"/>
  <c r="R186" i="8"/>
  <c r="S186" i="8"/>
  <c r="R187" i="8"/>
  <c r="S187" i="8"/>
  <c r="R188" i="8"/>
  <c r="S188" i="8"/>
  <c r="R189" i="8"/>
  <c r="S189" i="8"/>
  <c r="R190" i="8"/>
  <c r="S190" i="8"/>
  <c r="R191" i="8"/>
  <c r="S191" i="8"/>
  <c r="R192" i="8"/>
  <c r="S192" i="8"/>
  <c r="R193" i="8"/>
  <c r="S193" i="8"/>
  <c r="R194" i="8"/>
  <c r="S194" i="8"/>
  <c r="R195" i="8"/>
  <c r="S195" i="8"/>
  <c r="R196" i="8"/>
  <c r="S196" i="8"/>
  <c r="R197" i="8"/>
  <c r="S197" i="8"/>
  <c r="R198" i="8"/>
  <c r="S198" i="8"/>
  <c r="R199" i="8"/>
  <c r="S199" i="8"/>
  <c r="R200" i="8"/>
  <c r="S200" i="8"/>
  <c r="R201" i="8"/>
  <c r="S201" i="8"/>
  <c r="R202" i="8"/>
  <c r="S202" i="8"/>
  <c r="R203" i="8"/>
  <c r="S203" i="8"/>
  <c r="R204" i="8"/>
  <c r="S204" i="8"/>
  <c r="R205" i="8"/>
  <c r="S205" i="8"/>
  <c r="R206" i="8"/>
  <c r="S206" i="8"/>
  <c r="R207" i="8"/>
  <c r="S207" i="8"/>
  <c r="R208" i="8"/>
  <c r="S208" i="8"/>
  <c r="R209" i="8"/>
  <c r="S209" i="8"/>
  <c r="R210" i="8"/>
  <c r="S210" i="8"/>
  <c r="R211" i="8"/>
  <c r="S211" i="8"/>
  <c r="R212" i="8"/>
  <c r="S212" i="8"/>
  <c r="R213" i="8"/>
  <c r="S213" i="8"/>
  <c r="R214" i="8"/>
  <c r="S214" i="8"/>
  <c r="R215" i="8"/>
  <c r="S215" i="8"/>
  <c r="R216" i="8"/>
  <c r="S216" i="8"/>
  <c r="R217" i="8"/>
  <c r="S217" i="8"/>
  <c r="R218" i="8"/>
  <c r="S218" i="8"/>
  <c r="R219" i="8"/>
  <c r="S219" i="8"/>
  <c r="R220" i="8"/>
  <c r="S220" i="8"/>
  <c r="R221" i="8"/>
  <c r="S221" i="8"/>
  <c r="R222" i="8"/>
  <c r="S222" i="8"/>
  <c r="R223" i="8"/>
  <c r="S223" i="8"/>
  <c r="R224" i="8"/>
  <c r="S224" i="8"/>
  <c r="R225" i="8"/>
  <c r="S225" i="8"/>
  <c r="R226" i="8"/>
  <c r="S226" i="8"/>
  <c r="R227" i="8"/>
  <c r="S227" i="8"/>
  <c r="R228" i="8"/>
  <c r="S228" i="8"/>
  <c r="R229" i="8"/>
  <c r="S229" i="8"/>
  <c r="R230" i="8"/>
  <c r="S230" i="8"/>
  <c r="R231" i="8"/>
  <c r="S231" i="8"/>
  <c r="R232" i="8"/>
  <c r="S232" i="8"/>
  <c r="R233" i="8"/>
  <c r="S233" i="8"/>
  <c r="R234" i="8"/>
  <c r="S234" i="8"/>
  <c r="R235" i="8"/>
  <c r="S235" i="8"/>
  <c r="R236" i="8"/>
  <c r="S236" i="8"/>
  <c r="R237" i="8"/>
  <c r="S237" i="8"/>
  <c r="R238" i="8"/>
  <c r="S238" i="8"/>
  <c r="R239" i="8"/>
  <c r="S239" i="8"/>
  <c r="R240" i="8"/>
  <c r="S240" i="8"/>
  <c r="R241" i="8"/>
  <c r="S241" i="8"/>
  <c r="R242" i="8"/>
  <c r="S242" i="8"/>
  <c r="R243" i="8"/>
  <c r="S243" i="8"/>
  <c r="R244" i="8"/>
  <c r="S244" i="8"/>
  <c r="R245" i="8"/>
  <c r="S245" i="8"/>
  <c r="R246" i="8"/>
  <c r="S246" i="8"/>
  <c r="R247" i="8"/>
  <c r="S247" i="8"/>
  <c r="R248" i="8"/>
  <c r="S248" i="8"/>
  <c r="R249" i="8"/>
  <c r="S249" i="8"/>
  <c r="R250" i="8"/>
  <c r="S250" i="8"/>
  <c r="R251" i="8"/>
  <c r="S251" i="8"/>
  <c r="R252" i="8"/>
  <c r="S252" i="8"/>
  <c r="R253" i="8"/>
  <c r="S253" i="8"/>
  <c r="R254" i="8"/>
  <c r="S254" i="8"/>
  <c r="R255" i="8"/>
  <c r="S255" i="8"/>
  <c r="R256" i="8"/>
  <c r="S256" i="8"/>
  <c r="R257" i="8"/>
  <c r="S257" i="8"/>
  <c r="R258" i="8"/>
  <c r="S258" i="8"/>
  <c r="R259" i="8"/>
  <c r="S259" i="8"/>
  <c r="R260" i="8"/>
  <c r="S260" i="8"/>
  <c r="R261" i="8"/>
  <c r="S261" i="8"/>
  <c r="R262" i="8"/>
  <c r="S262" i="8"/>
  <c r="R263" i="8"/>
  <c r="S263" i="8"/>
  <c r="R264" i="8"/>
  <c r="S264" i="8"/>
  <c r="R265" i="8"/>
  <c r="S265" i="8"/>
  <c r="R266" i="8"/>
  <c r="S266" i="8"/>
  <c r="R267" i="8"/>
  <c r="S267" i="8"/>
  <c r="R268" i="8"/>
  <c r="S268" i="8"/>
  <c r="R269" i="8"/>
  <c r="S269" i="8"/>
  <c r="R270" i="8"/>
  <c r="S270" i="8"/>
  <c r="R271" i="8"/>
  <c r="S271" i="8"/>
  <c r="R272" i="8"/>
  <c r="S272" i="8"/>
  <c r="R273" i="8"/>
  <c r="S273" i="8"/>
  <c r="R274" i="8"/>
  <c r="S274" i="8"/>
  <c r="R275" i="8"/>
  <c r="S275" i="8"/>
  <c r="R276" i="8"/>
  <c r="S276" i="8"/>
  <c r="R277" i="8"/>
  <c r="S277" i="8"/>
  <c r="R278" i="8"/>
  <c r="S278" i="8"/>
  <c r="R279" i="8"/>
  <c r="S279" i="8"/>
  <c r="R280" i="8"/>
  <c r="S280" i="8"/>
  <c r="R281" i="8"/>
  <c r="S281" i="8"/>
  <c r="R282" i="8"/>
  <c r="S282" i="8"/>
  <c r="R283" i="8"/>
  <c r="S283" i="8"/>
  <c r="R284" i="8"/>
  <c r="S284" i="8"/>
  <c r="R285" i="8"/>
  <c r="S285" i="8"/>
  <c r="R286" i="8"/>
  <c r="S286" i="8"/>
  <c r="R287" i="8"/>
  <c r="S287" i="8"/>
  <c r="R288" i="8"/>
  <c r="S288" i="8"/>
  <c r="R289" i="8"/>
  <c r="S289" i="8"/>
  <c r="R290" i="8"/>
  <c r="S290" i="8"/>
  <c r="R291" i="8"/>
  <c r="S291" i="8"/>
  <c r="R292" i="8"/>
  <c r="S292" i="8"/>
  <c r="R12" i="8"/>
  <c r="S12" i="8"/>
  <c r="R13" i="8"/>
  <c r="S13" i="8"/>
  <c r="R14" i="8"/>
  <c r="S14" i="8"/>
  <c r="R15" i="8"/>
  <c r="S15" i="8"/>
  <c r="R16" i="8"/>
  <c r="S16" i="8"/>
  <c r="R17" i="8"/>
  <c r="S17" i="8"/>
  <c r="R18" i="8"/>
  <c r="S18" i="8"/>
  <c r="R10" i="8"/>
  <c r="S10" i="8"/>
  <c r="R11" i="8"/>
  <c r="S11" i="8"/>
  <c r="S5" i="8"/>
  <c r="S6" i="8"/>
  <c r="S7" i="8"/>
  <c r="S8" i="8"/>
  <c r="S9" i="8"/>
  <c r="R5" i="8"/>
  <c r="R6" i="8"/>
  <c r="R7" i="8"/>
  <c r="R8" i="8"/>
  <c r="R9" i="8"/>
  <c r="S4" i="8"/>
  <c r="S3" i="8"/>
  <c r="R4" i="8"/>
  <c r="R3" i="8"/>
  <c r="S2" i="8"/>
  <c r="R2" i="8"/>
  <c r="I377" i="12" l="1"/>
  <c r="A185" i="8"/>
  <c r="A220" i="8"/>
  <c r="A123" i="8"/>
  <c r="A48" i="8"/>
  <c r="A154" i="8"/>
  <c r="A340" i="8"/>
  <c r="A187" i="8"/>
  <c r="A17" i="8"/>
  <c r="A350" i="8"/>
  <c r="A246" i="8"/>
  <c r="A354" i="8"/>
  <c r="A73" i="8"/>
  <c r="A266" i="8"/>
  <c r="A201" i="8"/>
  <c r="A281" i="8"/>
  <c r="A169" i="8"/>
  <c r="A190" i="8"/>
  <c r="A139" i="8"/>
  <c r="A98" i="8"/>
  <c r="A245" i="8"/>
  <c r="A285" i="8"/>
  <c r="A7" i="8"/>
  <c r="A116" i="8"/>
  <c r="A77" i="8"/>
  <c r="A80" i="8"/>
  <c r="A114" i="8"/>
  <c r="A180" i="8"/>
  <c r="A330" i="8"/>
  <c r="A3" i="8"/>
  <c r="A229" i="8"/>
  <c r="A223" i="8"/>
  <c r="A136" i="8"/>
  <c r="A361" i="8"/>
  <c r="A226" i="8"/>
  <c r="A222" i="8"/>
  <c r="A15" i="8"/>
  <c r="A6" i="8"/>
  <c r="A14" i="8"/>
  <c r="A103" i="8"/>
  <c r="A68" i="8"/>
  <c r="A92" i="8"/>
  <c r="A347" i="8"/>
  <c r="A152" i="8"/>
  <c r="A254" i="8"/>
  <c r="A276" i="8"/>
  <c r="A95" i="8"/>
  <c r="A28" i="8"/>
  <c r="A268" i="8"/>
  <c r="A42" i="8"/>
  <c r="A322" i="8"/>
  <c r="A178" i="8"/>
  <c r="A300" i="8"/>
  <c r="A100" i="8"/>
  <c r="A105" i="8"/>
  <c r="A177" i="8"/>
  <c r="A84" i="8"/>
  <c r="A200" i="8"/>
  <c r="A86" i="8"/>
  <c r="A212" i="8"/>
  <c r="A337" i="8"/>
  <c r="A120" i="8"/>
  <c r="A235" i="8"/>
  <c r="A118" i="8"/>
  <c r="A280" i="8"/>
  <c r="A244" i="8"/>
  <c r="A287" i="8"/>
  <c r="A34" i="8"/>
  <c r="A193" i="8"/>
  <c r="A162" i="8"/>
  <c r="A164" i="8"/>
  <c r="A311" i="8"/>
  <c r="A319" i="8"/>
  <c r="A259" i="8"/>
  <c r="A11" i="8"/>
  <c r="A147" i="8"/>
  <c r="A153" i="8"/>
  <c r="A208" i="8"/>
  <c r="A142" i="8"/>
  <c r="A135" i="8"/>
  <c r="A351" i="8"/>
  <c r="A125" i="8"/>
  <c r="A346" i="8"/>
  <c r="A59" i="8"/>
  <c r="A230" i="8"/>
  <c r="A60" i="8"/>
  <c r="A263" i="8"/>
  <c r="A143" i="8"/>
  <c r="A31" i="8"/>
  <c r="A325" i="8"/>
  <c r="A288" i="8"/>
  <c r="A148" i="8"/>
  <c r="A345" i="8"/>
  <c r="A320" i="8"/>
  <c r="A321" i="8"/>
  <c r="A261" i="8"/>
  <c r="A324" i="8"/>
  <c r="A253" i="8"/>
  <c r="A63" i="8"/>
  <c r="A214" i="8"/>
  <c r="A167" i="8"/>
  <c r="A87" i="8"/>
  <c r="A291" i="8"/>
  <c r="A306" i="8"/>
  <c r="A101" i="8"/>
  <c r="A160" i="8"/>
  <c r="A144" i="8"/>
  <c r="A91" i="8"/>
  <c r="A25" i="8"/>
  <c r="A37" i="8"/>
  <c r="A62" i="8"/>
  <c r="A317" i="8"/>
  <c r="A271" i="8"/>
  <c r="A194" i="8"/>
  <c r="A273" i="8"/>
  <c r="A69" i="8"/>
  <c r="A40" i="8"/>
  <c r="A316" i="8"/>
  <c r="A231" i="8"/>
  <c r="A41" i="8"/>
  <c r="A90" i="8"/>
  <c r="A82" i="8"/>
  <c r="A79" i="8"/>
  <c r="A129" i="8"/>
  <c r="A155" i="8"/>
  <c r="A65" i="8"/>
  <c r="A66" i="8"/>
  <c r="A277" i="8"/>
  <c r="A221" i="8"/>
  <c r="A115" i="8"/>
  <c r="A188" i="8"/>
  <c r="A113" i="8"/>
  <c r="A219" i="8"/>
  <c r="A50" i="8"/>
  <c r="A343" i="8"/>
  <c r="A359" i="8"/>
  <c r="A39" i="8"/>
  <c r="A224" i="8"/>
  <c r="A29" i="8"/>
  <c r="A181" i="8"/>
  <c r="A282" i="8"/>
  <c r="A104" i="8"/>
  <c r="A2" i="8"/>
  <c r="A217" i="8"/>
  <c r="A171" i="8"/>
  <c r="A366" i="8"/>
  <c r="A13" i="8"/>
  <c r="A44" i="8"/>
  <c r="A283" i="8"/>
  <c r="A363" i="8"/>
  <c r="A72" i="8"/>
  <c r="A119" i="8"/>
  <c r="A202" i="8"/>
  <c r="A133" i="8"/>
  <c r="A146" i="8"/>
  <c r="A30" i="8"/>
  <c r="A307" i="8"/>
  <c r="A243" i="8"/>
  <c r="A46" i="8"/>
  <c r="A304" i="8"/>
  <c r="A323" i="8"/>
  <c r="A290" i="8"/>
  <c r="A150" i="8"/>
  <c r="A130" i="8"/>
  <c r="A267" i="8"/>
  <c r="A138" i="8"/>
  <c r="A256" i="8"/>
  <c r="A305" i="8"/>
  <c r="A352" i="8"/>
  <c r="A149" i="8"/>
  <c r="A205" i="8"/>
  <c r="A53" i="8"/>
  <c r="A270" i="8"/>
  <c r="A134" i="8"/>
  <c r="A331" i="8"/>
  <c r="A303" i="8"/>
  <c r="A158" i="8"/>
  <c r="A328" i="8"/>
  <c r="A132" i="8"/>
  <c r="A227" i="8"/>
  <c r="A237" i="8"/>
  <c r="A4" i="8"/>
  <c r="A255" i="8"/>
  <c r="A38" i="8"/>
  <c r="A209" i="8"/>
  <c r="A166" i="8"/>
  <c r="A18" i="8"/>
  <c r="A24" i="8"/>
  <c r="A310" i="8"/>
  <c r="A262" i="8"/>
  <c r="A161" i="8"/>
  <c r="A122" i="8"/>
  <c r="A172" i="8"/>
  <c r="A23" i="8"/>
  <c r="A97" i="8"/>
  <c r="A315" i="8"/>
  <c r="A295" i="8"/>
  <c r="A247" i="8"/>
  <c r="A233" i="8"/>
  <c r="A318" i="8"/>
  <c r="A57" i="8"/>
  <c r="A274" i="8"/>
  <c r="A339" i="8"/>
  <c r="A74" i="8"/>
  <c r="A269" i="8"/>
  <c r="A309" i="8"/>
  <c r="A329" i="8"/>
  <c r="A182" i="8"/>
  <c r="A260" i="8"/>
  <c r="A199" i="8"/>
  <c r="A16" i="8"/>
  <c r="A176" i="8"/>
  <c r="A228" i="8"/>
  <c r="A96" i="8"/>
  <c r="A109" i="8"/>
  <c r="A284" i="8"/>
  <c r="A332" i="8"/>
  <c r="A215" i="8"/>
  <c r="A175" i="8"/>
  <c r="A264" i="8"/>
  <c r="A168" i="8"/>
  <c r="A76" i="8"/>
  <c r="A21" i="8"/>
  <c r="A88" i="8"/>
  <c r="A137" i="8"/>
  <c r="A349" i="8"/>
  <c r="A94" i="8"/>
  <c r="A333" i="8"/>
  <c r="A302" i="8"/>
  <c r="A19" i="8"/>
  <c r="A20" i="8"/>
  <c r="A353" i="8"/>
  <c r="A364" i="8"/>
  <c r="A279" i="8"/>
  <c r="A234" i="8"/>
  <c r="A140" i="8"/>
  <c r="A312" i="8"/>
  <c r="A297" i="8"/>
  <c r="A211" i="8"/>
  <c r="A163" i="8"/>
  <c r="A89" i="8"/>
  <c r="A51" i="8"/>
  <c r="A54" i="8"/>
  <c r="A278" i="8"/>
  <c r="A108" i="8"/>
  <c r="A240" i="8"/>
  <c r="A47" i="8"/>
  <c r="A85" i="8"/>
  <c r="A145" i="8"/>
  <c r="A45" i="8"/>
  <c r="A107" i="8"/>
  <c r="A272" i="8"/>
  <c r="A225" i="8"/>
  <c r="A344" i="8"/>
  <c r="A170" i="8"/>
  <c r="A9" i="8"/>
  <c r="A32" i="8"/>
  <c r="A207" i="8"/>
  <c r="A289" i="8"/>
  <c r="A159" i="8"/>
  <c r="A8" i="8"/>
  <c r="A99" i="8"/>
  <c r="A210" i="8"/>
  <c r="A78" i="8"/>
  <c r="A184" i="8"/>
  <c r="A131" i="8"/>
  <c r="A151" i="8"/>
  <c r="A173" i="8"/>
  <c r="A33" i="8"/>
  <c r="A248" i="8"/>
  <c r="A299" i="8"/>
  <c r="A358" i="8"/>
  <c r="A61" i="8"/>
  <c r="A156" i="8"/>
  <c r="A335" i="8"/>
  <c r="A22" i="8"/>
  <c r="A195" i="8"/>
  <c r="A52" i="8"/>
  <c r="A334" i="8"/>
  <c r="A198" i="8"/>
  <c r="A252" i="8"/>
  <c r="A249" i="8"/>
  <c r="A106" i="8"/>
  <c r="A357" i="8"/>
  <c r="A128" i="8"/>
  <c r="A36" i="8"/>
  <c r="A213" i="8"/>
  <c r="A206" i="8"/>
  <c r="A342" i="8"/>
  <c r="A355" i="8"/>
  <c r="A112" i="8"/>
  <c r="A356" i="8"/>
  <c r="A204" i="8"/>
  <c r="A251" i="8"/>
  <c r="A241" i="8"/>
  <c r="A64" i="8"/>
  <c r="A216" i="8"/>
  <c r="A93" i="8"/>
  <c r="A203" i="8"/>
  <c r="A81" i="8"/>
  <c r="A341" i="8"/>
  <c r="A10" i="8"/>
  <c r="A55" i="8"/>
  <c r="A242" i="8"/>
  <c r="A35" i="8"/>
  <c r="A111" i="8"/>
  <c r="A327" i="8"/>
  <c r="A43" i="8"/>
  <c r="A83" i="8"/>
  <c r="A275" i="8"/>
  <c r="A286" i="8"/>
  <c r="A121" i="8"/>
  <c r="A174" i="8"/>
  <c r="A294" i="8"/>
  <c r="A257" i="8"/>
  <c r="A12" i="8"/>
  <c r="A70" i="8"/>
  <c r="A360" i="8"/>
  <c r="A326" i="8"/>
  <c r="A56" i="8"/>
  <c r="A49" i="8"/>
  <c r="A126" i="8"/>
  <c r="A313" i="8"/>
  <c r="A298" i="8"/>
  <c r="A197" i="8"/>
  <c r="A127" i="8"/>
  <c r="A26" i="8"/>
  <c r="A157" i="8"/>
  <c r="A165" i="8"/>
  <c r="A124" i="8"/>
  <c r="A191" i="8"/>
  <c r="A308" i="8"/>
  <c r="A293" i="8"/>
  <c r="A336" i="8"/>
  <c r="A67" i="8"/>
  <c r="A232" i="8"/>
  <c r="A117" i="8"/>
  <c r="A75" i="8"/>
  <c r="A348" i="8"/>
  <c r="A58" i="8"/>
  <c r="A338" i="8"/>
  <c r="A250" i="8"/>
  <c r="A141" i="8"/>
  <c r="A110" i="8"/>
  <c r="A239" i="8"/>
  <c r="A314" i="8"/>
  <c r="A189" i="8"/>
  <c r="A179" i="8"/>
  <c r="A296" i="8"/>
  <c r="A301" i="8"/>
  <c r="A238" i="8"/>
  <c r="A362" i="8"/>
  <c r="A71" i="8"/>
  <c r="A196" i="8"/>
  <c r="A292" i="8"/>
  <c r="A265" i="8"/>
  <c r="A186" i="8"/>
  <c r="A365" i="8"/>
  <c r="A183" i="8"/>
  <c r="A258" i="8"/>
  <c r="A236" i="8"/>
  <c r="A5" i="8"/>
  <c r="A192" i="8"/>
  <c r="A218" i="8"/>
  <c r="A102" i="8"/>
  <c r="A27" i="8"/>
  <c r="G367" i="8"/>
  <c r="M8" i="8"/>
  <c r="N8" i="8"/>
  <c r="M9" i="8"/>
  <c r="N9" i="8"/>
  <c r="M10" i="8"/>
  <c r="N10" i="8"/>
  <c r="M11" i="8"/>
  <c r="N11" i="8"/>
  <c r="M12" i="8"/>
  <c r="N12" i="8"/>
  <c r="M13" i="8"/>
  <c r="N13" i="8"/>
  <c r="M14" i="8"/>
  <c r="N14" i="8"/>
  <c r="M15" i="8"/>
  <c r="N15" i="8"/>
  <c r="M16" i="8"/>
  <c r="N16" i="8"/>
  <c r="M17" i="8"/>
  <c r="N17" i="8"/>
  <c r="M18" i="8"/>
  <c r="N18" i="8"/>
  <c r="M19" i="8"/>
  <c r="N19" i="8"/>
  <c r="M20" i="8"/>
  <c r="N20" i="8"/>
  <c r="M21" i="8"/>
  <c r="N21" i="8"/>
  <c r="M22" i="8"/>
  <c r="N22" i="8"/>
  <c r="M23" i="8"/>
  <c r="N23" i="8"/>
  <c r="M24" i="8"/>
  <c r="N24" i="8"/>
  <c r="M25" i="8"/>
  <c r="N25" i="8"/>
  <c r="M26" i="8"/>
  <c r="N26" i="8"/>
  <c r="M27" i="8"/>
  <c r="N27" i="8"/>
  <c r="M28" i="8"/>
  <c r="N28" i="8"/>
  <c r="M29" i="8"/>
  <c r="N29" i="8"/>
  <c r="M30" i="8"/>
  <c r="N30" i="8"/>
  <c r="M31" i="8"/>
  <c r="N31" i="8"/>
  <c r="M32" i="8"/>
  <c r="N32" i="8"/>
  <c r="M33" i="8"/>
  <c r="N33" i="8"/>
  <c r="M34" i="8"/>
  <c r="N34" i="8"/>
  <c r="M35" i="8"/>
  <c r="N35" i="8"/>
  <c r="M36" i="8"/>
  <c r="N36" i="8"/>
  <c r="M37" i="8"/>
  <c r="N37" i="8"/>
  <c r="M38" i="8"/>
  <c r="N38" i="8"/>
  <c r="M39" i="8"/>
  <c r="N39" i="8"/>
  <c r="M40" i="8"/>
  <c r="N40" i="8"/>
  <c r="M41" i="8"/>
  <c r="N41" i="8"/>
  <c r="M42" i="8"/>
  <c r="N42" i="8"/>
  <c r="M43" i="8"/>
  <c r="N43" i="8"/>
  <c r="M44" i="8"/>
  <c r="N44" i="8"/>
  <c r="M45" i="8"/>
  <c r="N45" i="8"/>
  <c r="M46" i="8"/>
  <c r="N46" i="8"/>
  <c r="M47" i="8"/>
  <c r="N47" i="8"/>
  <c r="M48" i="8"/>
  <c r="N48" i="8"/>
  <c r="M49" i="8"/>
  <c r="N49" i="8"/>
  <c r="M50" i="8"/>
  <c r="N50" i="8"/>
  <c r="M51" i="8"/>
  <c r="N51" i="8"/>
  <c r="M52" i="8"/>
  <c r="N52" i="8"/>
  <c r="M53" i="8"/>
  <c r="N53" i="8"/>
  <c r="M54" i="8"/>
  <c r="N54" i="8"/>
  <c r="M55" i="8"/>
  <c r="N55" i="8"/>
  <c r="M56" i="8"/>
  <c r="N56" i="8"/>
  <c r="M57" i="8"/>
  <c r="N57" i="8"/>
  <c r="M58" i="8"/>
  <c r="N58" i="8"/>
  <c r="M59" i="8"/>
  <c r="N59" i="8"/>
  <c r="M60" i="8"/>
  <c r="N60" i="8"/>
  <c r="M61" i="8"/>
  <c r="N61" i="8"/>
  <c r="M62" i="8"/>
  <c r="N62" i="8"/>
  <c r="M63" i="8"/>
  <c r="N63" i="8"/>
  <c r="M64" i="8"/>
  <c r="N64" i="8"/>
  <c r="M65" i="8"/>
  <c r="N65" i="8"/>
  <c r="M66" i="8"/>
  <c r="N66" i="8"/>
  <c r="M67" i="8"/>
  <c r="N67" i="8"/>
  <c r="M68" i="8"/>
  <c r="N68" i="8"/>
  <c r="M69" i="8"/>
  <c r="N69" i="8"/>
  <c r="M70" i="8"/>
  <c r="N70" i="8"/>
  <c r="M71" i="8"/>
  <c r="N71" i="8"/>
  <c r="M72" i="8"/>
  <c r="N72" i="8"/>
  <c r="M73" i="8"/>
  <c r="N73" i="8"/>
  <c r="M74" i="8"/>
  <c r="N74" i="8"/>
  <c r="M75" i="8"/>
  <c r="N75" i="8"/>
  <c r="M76" i="8"/>
  <c r="N76" i="8"/>
  <c r="M77" i="8"/>
  <c r="N77" i="8"/>
  <c r="M78" i="8"/>
  <c r="N78" i="8"/>
  <c r="M79" i="8"/>
  <c r="N79" i="8"/>
  <c r="M80" i="8"/>
  <c r="N80" i="8"/>
  <c r="M81" i="8"/>
  <c r="N81" i="8"/>
  <c r="M82" i="8"/>
  <c r="N82" i="8"/>
  <c r="M83" i="8"/>
  <c r="N83" i="8"/>
  <c r="M84" i="8"/>
  <c r="N84" i="8"/>
  <c r="M85" i="8"/>
  <c r="N85" i="8"/>
  <c r="M86" i="8"/>
  <c r="N86" i="8"/>
  <c r="M87" i="8"/>
  <c r="N87" i="8"/>
  <c r="M88" i="8"/>
  <c r="N88" i="8"/>
  <c r="M89" i="8"/>
  <c r="N89" i="8"/>
  <c r="M90" i="8"/>
  <c r="N90" i="8"/>
  <c r="M91" i="8"/>
  <c r="N91" i="8"/>
  <c r="M92" i="8"/>
  <c r="N92" i="8"/>
  <c r="M93" i="8"/>
  <c r="N93" i="8"/>
  <c r="M94" i="8"/>
  <c r="N94" i="8"/>
  <c r="M95" i="8"/>
  <c r="N95" i="8"/>
  <c r="M96" i="8"/>
  <c r="N96" i="8"/>
  <c r="M97" i="8"/>
  <c r="N97" i="8"/>
  <c r="M98" i="8"/>
  <c r="N98" i="8"/>
  <c r="M99" i="8"/>
  <c r="N99" i="8"/>
  <c r="M100" i="8"/>
  <c r="N100" i="8"/>
  <c r="M101" i="8"/>
  <c r="N101" i="8"/>
  <c r="M102" i="8"/>
  <c r="N102" i="8"/>
  <c r="M103" i="8"/>
  <c r="N103" i="8"/>
  <c r="M104" i="8"/>
  <c r="N104" i="8"/>
  <c r="M105" i="8"/>
  <c r="N105" i="8"/>
  <c r="M106" i="8"/>
  <c r="N106" i="8"/>
  <c r="M107" i="8"/>
  <c r="N107" i="8"/>
  <c r="M108" i="8"/>
  <c r="N108" i="8"/>
  <c r="M109" i="8"/>
  <c r="N109" i="8"/>
  <c r="M110" i="8"/>
  <c r="N110" i="8"/>
  <c r="M111" i="8"/>
  <c r="N111" i="8"/>
  <c r="M112" i="8"/>
  <c r="N112" i="8"/>
  <c r="M113" i="8"/>
  <c r="N113" i="8"/>
  <c r="M114" i="8"/>
  <c r="N114" i="8"/>
  <c r="M115" i="8"/>
  <c r="N115" i="8"/>
  <c r="M116" i="8"/>
  <c r="N116" i="8"/>
  <c r="M117" i="8"/>
  <c r="N117" i="8"/>
  <c r="M118" i="8"/>
  <c r="N118" i="8"/>
  <c r="M119" i="8"/>
  <c r="N119" i="8"/>
  <c r="M120" i="8"/>
  <c r="N120" i="8"/>
  <c r="M121" i="8"/>
  <c r="N121" i="8"/>
  <c r="M122" i="8"/>
  <c r="N122" i="8"/>
  <c r="M123" i="8"/>
  <c r="N123" i="8"/>
  <c r="M124" i="8"/>
  <c r="N124" i="8"/>
  <c r="M125" i="8"/>
  <c r="N125" i="8"/>
  <c r="M126" i="8"/>
  <c r="N126" i="8"/>
  <c r="M127" i="8"/>
  <c r="N127" i="8"/>
  <c r="M128" i="8"/>
  <c r="N128" i="8"/>
  <c r="M129" i="8"/>
  <c r="N129" i="8"/>
  <c r="M130" i="8"/>
  <c r="N130" i="8"/>
  <c r="M131" i="8"/>
  <c r="N131" i="8"/>
  <c r="M132" i="8"/>
  <c r="N132" i="8"/>
  <c r="M133" i="8"/>
  <c r="N133" i="8"/>
  <c r="M134" i="8"/>
  <c r="N134" i="8"/>
  <c r="M135" i="8"/>
  <c r="N135" i="8"/>
  <c r="M136" i="8"/>
  <c r="N136" i="8"/>
  <c r="M137" i="8"/>
  <c r="N137" i="8"/>
  <c r="M138" i="8"/>
  <c r="N138" i="8"/>
  <c r="M139" i="8"/>
  <c r="N139" i="8"/>
  <c r="M140" i="8"/>
  <c r="N140" i="8"/>
  <c r="M141" i="8"/>
  <c r="N141" i="8"/>
  <c r="M142" i="8"/>
  <c r="N142" i="8"/>
  <c r="M143" i="8"/>
  <c r="N143" i="8"/>
  <c r="M144" i="8"/>
  <c r="N144" i="8"/>
  <c r="M145" i="8"/>
  <c r="N145" i="8"/>
  <c r="M146" i="8"/>
  <c r="N146" i="8"/>
  <c r="M147" i="8"/>
  <c r="N147" i="8"/>
  <c r="M148" i="8"/>
  <c r="N148" i="8"/>
  <c r="M149" i="8"/>
  <c r="N149" i="8"/>
  <c r="M150" i="8"/>
  <c r="N150" i="8"/>
  <c r="M151" i="8"/>
  <c r="N151" i="8"/>
  <c r="M152" i="8"/>
  <c r="N152" i="8"/>
  <c r="M153" i="8"/>
  <c r="N153" i="8"/>
  <c r="M154" i="8"/>
  <c r="N154" i="8"/>
  <c r="M155" i="8"/>
  <c r="N155" i="8"/>
  <c r="M156" i="8"/>
  <c r="N156" i="8"/>
  <c r="M157" i="8"/>
  <c r="N157" i="8"/>
  <c r="M158" i="8"/>
  <c r="N158" i="8"/>
  <c r="M159" i="8"/>
  <c r="N159" i="8"/>
  <c r="M160" i="8"/>
  <c r="N160" i="8"/>
  <c r="M161" i="8"/>
  <c r="N161" i="8"/>
  <c r="M162" i="8"/>
  <c r="N162" i="8"/>
  <c r="M163" i="8"/>
  <c r="N163" i="8"/>
  <c r="M164" i="8"/>
  <c r="N164" i="8"/>
  <c r="M165" i="8"/>
  <c r="N165" i="8"/>
  <c r="M166" i="8"/>
  <c r="N166" i="8"/>
  <c r="M167" i="8"/>
  <c r="N167" i="8"/>
  <c r="M168" i="8"/>
  <c r="N168" i="8"/>
  <c r="M169" i="8"/>
  <c r="N169" i="8"/>
  <c r="M170" i="8"/>
  <c r="N170" i="8"/>
  <c r="M171" i="8"/>
  <c r="N171" i="8"/>
  <c r="M172" i="8"/>
  <c r="N172" i="8"/>
  <c r="M173" i="8"/>
  <c r="N173" i="8"/>
  <c r="M174" i="8"/>
  <c r="N174" i="8"/>
  <c r="M175" i="8"/>
  <c r="N175" i="8"/>
  <c r="M176" i="8"/>
  <c r="N176" i="8"/>
  <c r="M177" i="8"/>
  <c r="N177" i="8"/>
  <c r="M178" i="8"/>
  <c r="N178" i="8"/>
  <c r="M179" i="8"/>
  <c r="N179" i="8"/>
  <c r="M180" i="8"/>
  <c r="N180" i="8"/>
  <c r="M181" i="8"/>
  <c r="N181" i="8"/>
  <c r="M182" i="8"/>
  <c r="N182" i="8"/>
  <c r="M183" i="8"/>
  <c r="N183" i="8"/>
  <c r="M184" i="8"/>
  <c r="N184" i="8"/>
  <c r="M185" i="8"/>
  <c r="N185" i="8"/>
  <c r="M186" i="8"/>
  <c r="N186" i="8"/>
  <c r="M187" i="8"/>
  <c r="N187" i="8"/>
  <c r="M188" i="8"/>
  <c r="N188" i="8"/>
  <c r="M189" i="8"/>
  <c r="N189" i="8"/>
  <c r="M190" i="8"/>
  <c r="N190" i="8"/>
  <c r="M191" i="8"/>
  <c r="N191" i="8"/>
  <c r="M192" i="8"/>
  <c r="N192" i="8"/>
  <c r="M193" i="8"/>
  <c r="N193" i="8"/>
  <c r="M194" i="8"/>
  <c r="N194" i="8"/>
  <c r="M195" i="8"/>
  <c r="N195" i="8"/>
  <c r="M196" i="8"/>
  <c r="N196" i="8"/>
  <c r="M197" i="8"/>
  <c r="N197" i="8"/>
  <c r="M198" i="8"/>
  <c r="N198" i="8"/>
  <c r="M199" i="8"/>
  <c r="N199" i="8"/>
  <c r="M200" i="8"/>
  <c r="N200" i="8"/>
  <c r="M201" i="8"/>
  <c r="N201" i="8"/>
  <c r="M202" i="8"/>
  <c r="N202" i="8"/>
  <c r="M203" i="8"/>
  <c r="N203" i="8"/>
  <c r="M204" i="8"/>
  <c r="N204" i="8"/>
  <c r="M205" i="8"/>
  <c r="N205" i="8"/>
  <c r="M206" i="8"/>
  <c r="N206" i="8"/>
  <c r="M207" i="8"/>
  <c r="N207" i="8"/>
  <c r="M208" i="8"/>
  <c r="N208" i="8"/>
  <c r="M209" i="8"/>
  <c r="N209" i="8"/>
  <c r="M210" i="8"/>
  <c r="N210" i="8"/>
  <c r="M211" i="8"/>
  <c r="N211" i="8"/>
  <c r="M212" i="8"/>
  <c r="N212" i="8"/>
  <c r="M213" i="8"/>
  <c r="N213" i="8"/>
  <c r="M214" i="8"/>
  <c r="N214" i="8"/>
  <c r="M215" i="8"/>
  <c r="N215" i="8"/>
  <c r="M216" i="8"/>
  <c r="N216" i="8"/>
  <c r="M217" i="8"/>
  <c r="N217" i="8"/>
  <c r="M218" i="8"/>
  <c r="N218" i="8"/>
  <c r="M219" i="8"/>
  <c r="N219" i="8"/>
  <c r="M220" i="8"/>
  <c r="N220" i="8"/>
  <c r="M221" i="8"/>
  <c r="N221" i="8"/>
  <c r="M222" i="8"/>
  <c r="N222" i="8"/>
  <c r="M223" i="8"/>
  <c r="N223" i="8"/>
  <c r="M224" i="8"/>
  <c r="N224" i="8"/>
  <c r="M225" i="8"/>
  <c r="N225" i="8"/>
  <c r="M226" i="8"/>
  <c r="N226" i="8"/>
  <c r="M227" i="8"/>
  <c r="N227" i="8"/>
  <c r="M228" i="8"/>
  <c r="N228" i="8"/>
  <c r="M229" i="8"/>
  <c r="N229" i="8"/>
  <c r="M230" i="8"/>
  <c r="N230" i="8"/>
  <c r="M231" i="8"/>
  <c r="N231" i="8"/>
  <c r="M232" i="8"/>
  <c r="N232" i="8"/>
  <c r="M233" i="8"/>
  <c r="N233" i="8"/>
  <c r="M234" i="8"/>
  <c r="N234" i="8"/>
  <c r="M235" i="8"/>
  <c r="N235" i="8"/>
  <c r="M236" i="8"/>
  <c r="N236" i="8"/>
  <c r="M237" i="8"/>
  <c r="N237" i="8"/>
  <c r="M238" i="8"/>
  <c r="N238" i="8"/>
  <c r="M239" i="8"/>
  <c r="N239" i="8"/>
  <c r="M240" i="8"/>
  <c r="N240" i="8"/>
  <c r="M241" i="8"/>
  <c r="N241" i="8"/>
  <c r="M242" i="8"/>
  <c r="N242" i="8"/>
  <c r="M243" i="8"/>
  <c r="N243" i="8"/>
  <c r="M244" i="8"/>
  <c r="N244" i="8"/>
  <c r="M245" i="8"/>
  <c r="N245" i="8"/>
  <c r="M246" i="8"/>
  <c r="N246" i="8"/>
  <c r="M247" i="8"/>
  <c r="N247" i="8"/>
  <c r="M248" i="8"/>
  <c r="N248" i="8"/>
  <c r="M249" i="8"/>
  <c r="N249" i="8"/>
  <c r="M250" i="8"/>
  <c r="N250" i="8"/>
  <c r="M251" i="8"/>
  <c r="N251" i="8"/>
  <c r="M252" i="8"/>
  <c r="N252" i="8"/>
  <c r="M253" i="8"/>
  <c r="N253" i="8"/>
  <c r="M254" i="8"/>
  <c r="N254" i="8"/>
  <c r="M255" i="8"/>
  <c r="N255" i="8"/>
  <c r="M256" i="8"/>
  <c r="N256" i="8"/>
  <c r="M257" i="8"/>
  <c r="N257" i="8"/>
  <c r="M258" i="8"/>
  <c r="N258" i="8"/>
  <c r="M259" i="8"/>
  <c r="N259" i="8"/>
  <c r="M260" i="8"/>
  <c r="N260" i="8"/>
  <c r="M261" i="8"/>
  <c r="N261" i="8"/>
  <c r="M262" i="8"/>
  <c r="N262" i="8"/>
  <c r="M263" i="8"/>
  <c r="N263" i="8"/>
  <c r="M264" i="8"/>
  <c r="N264" i="8"/>
  <c r="M265" i="8"/>
  <c r="N265" i="8"/>
  <c r="M266" i="8"/>
  <c r="N266" i="8"/>
  <c r="M267" i="8"/>
  <c r="N267" i="8"/>
  <c r="M268" i="8"/>
  <c r="N268" i="8"/>
  <c r="M269" i="8"/>
  <c r="N269" i="8"/>
  <c r="M270" i="8"/>
  <c r="N270" i="8"/>
  <c r="M271" i="8"/>
  <c r="N271" i="8"/>
  <c r="M272" i="8"/>
  <c r="N272" i="8"/>
  <c r="M273" i="8"/>
  <c r="N273" i="8"/>
  <c r="M274" i="8"/>
  <c r="N274" i="8"/>
  <c r="M275" i="8"/>
  <c r="N275" i="8"/>
  <c r="M276" i="8"/>
  <c r="N276" i="8"/>
  <c r="M277" i="8"/>
  <c r="N277" i="8"/>
  <c r="M278" i="8"/>
  <c r="N278" i="8"/>
  <c r="M279" i="8"/>
  <c r="N279" i="8"/>
  <c r="M280" i="8"/>
  <c r="N280" i="8"/>
  <c r="M281" i="8"/>
  <c r="N281" i="8"/>
  <c r="M282" i="8"/>
  <c r="N282" i="8"/>
  <c r="M283" i="8"/>
  <c r="N283" i="8"/>
  <c r="M284" i="8"/>
  <c r="N284" i="8"/>
  <c r="M285" i="8"/>
  <c r="N285" i="8"/>
  <c r="M286" i="8"/>
  <c r="N286" i="8"/>
  <c r="M287" i="8"/>
  <c r="N287" i="8"/>
  <c r="M288" i="8"/>
  <c r="N288" i="8"/>
  <c r="M289" i="8"/>
  <c r="N289" i="8"/>
  <c r="M290" i="8"/>
  <c r="N290" i="8"/>
  <c r="M291" i="8"/>
  <c r="N291" i="8"/>
  <c r="M292" i="8"/>
  <c r="N292" i="8"/>
  <c r="M3" i="8"/>
  <c r="M5" i="8"/>
  <c r="N5" i="8"/>
  <c r="M6" i="8"/>
  <c r="N6" i="8"/>
  <c r="M7" i="8"/>
  <c r="N7" i="8"/>
  <c r="N4" i="8"/>
  <c r="M4" i="8"/>
  <c r="N3" i="8"/>
  <c r="N2" i="8"/>
  <c r="M2" i="8"/>
  <c r="J39" i="8"/>
  <c r="C39" i="8"/>
  <c r="J360" i="8"/>
  <c r="C360" i="8"/>
  <c r="J180" i="8"/>
  <c r="C180" i="8"/>
  <c r="J167" i="8"/>
  <c r="C167" i="8"/>
  <c r="J176" i="8"/>
  <c r="C176" i="8"/>
  <c r="J244" i="8"/>
  <c r="C244" i="8"/>
  <c r="J153" i="8"/>
  <c r="C153" i="8"/>
  <c r="J29" i="8"/>
  <c r="C29" i="8"/>
  <c r="J31" i="8"/>
  <c r="C31" i="8"/>
  <c r="J334" i="8"/>
  <c r="C334" i="8"/>
  <c r="J218" i="8"/>
  <c r="C218" i="8"/>
  <c r="J311" i="8"/>
  <c r="C311" i="8"/>
  <c r="J192" i="8"/>
  <c r="C192" i="8"/>
  <c r="J174" i="8"/>
  <c r="C174" i="8"/>
  <c r="J12" i="8"/>
  <c r="C12" i="8"/>
  <c r="J328" i="8"/>
  <c r="C328" i="8"/>
  <c r="J53" i="8"/>
  <c r="C53" i="8"/>
  <c r="J138" i="8"/>
  <c r="C138" i="8"/>
  <c r="J289" i="8"/>
  <c r="C289" i="8"/>
  <c r="J354" i="8"/>
  <c r="C354" i="8"/>
  <c r="J249" i="8"/>
  <c r="C249" i="8"/>
  <c r="J85" i="8"/>
  <c r="C85" i="8"/>
  <c r="J232" i="8"/>
  <c r="C232" i="8"/>
  <c r="J234" i="8"/>
  <c r="C234" i="8"/>
  <c r="J49" i="8"/>
  <c r="C49" i="8"/>
  <c r="J252" i="8"/>
  <c r="C252" i="8"/>
  <c r="J255" i="8"/>
  <c r="C255" i="8"/>
  <c r="J47" i="8"/>
  <c r="C47" i="8"/>
  <c r="J127" i="8"/>
  <c r="C127" i="8"/>
  <c r="J70" i="8"/>
  <c r="C70" i="8"/>
  <c r="J336" i="8"/>
  <c r="C336" i="8"/>
  <c r="J213" i="8"/>
  <c r="C213" i="8"/>
  <c r="J270" i="8"/>
  <c r="C270" i="8"/>
  <c r="J55" i="8"/>
  <c r="C55" i="8"/>
  <c r="J202" i="8"/>
  <c r="C202" i="8"/>
  <c r="J344" i="8"/>
  <c r="C344" i="8"/>
  <c r="J301" i="8"/>
  <c r="C301" i="8"/>
  <c r="J69" i="8"/>
  <c r="C69" i="8"/>
  <c r="J109" i="8"/>
  <c r="C109" i="8"/>
  <c r="J238" i="8"/>
  <c r="C238" i="8"/>
  <c r="J157" i="8"/>
  <c r="C157" i="8"/>
  <c r="J142" i="8"/>
  <c r="C142" i="8"/>
  <c r="J96" i="8"/>
  <c r="C96" i="8"/>
  <c r="J28" i="8"/>
  <c r="C28" i="8"/>
  <c r="J259" i="8"/>
  <c r="C259" i="8"/>
  <c r="J303" i="8"/>
  <c r="C303" i="8"/>
  <c r="J118" i="8"/>
  <c r="C118" i="8"/>
  <c r="J300" i="8"/>
  <c r="C300" i="8"/>
  <c r="J62" i="8"/>
  <c r="C62" i="8"/>
  <c r="J310" i="8"/>
  <c r="C310" i="8"/>
  <c r="J51" i="8"/>
  <c r="C51" i="8"/>
  <c r="J313" i="8"/>
  <c r="C313" i="8"/>
  <c r="J162" i="8"/>
  <c r="C162" i="8"/>
  <c r="J38" i="8"/>
  <c r="C38" i="8"/>
  <c r="J222" i="8"/>
  <c r="C222" i="8"/>
  <c r="J229" i="8"/>
  <c r="C229" i="8"/>
  <c r="J239" i="8"/>
  <c r="C239" i="8"/>
  <c r="J293" i="8"/>
  <c r="C293" i="8"/>
  <c r="J217" i="8"/>
  <c r="C217" i="8"/>
  <c r="J341" i="8"/>
  <c r="C341" i="8"/>
  <c r="J205" i="8"/>
  <c r="C205" i="8"/>
  <c r="J288" i="8"/>
  <c r="C288" i="8"/>
  <c r="J26" i="8"/>
  <c r="C26" i="8"/>
  <c r="J182" i="8"/>
  <c r="C182" i="8"/>
  <c r="J150" i="8"/>
  <c r="C150" i="8"/>
  <c r="J188" i="8"/>
  <c r="C188" i="8"/>
  <c r="J362" i="8"/>
  <c r="C362" i="8"/>
  <c r="J37" i="8"/>
  <c r="C37" i="8"/>
  <c r="J197" i="8"/>
  <c r="C197" i="8"/>
  <c r="J274" i="8"/>
  <c r="C274" i="8"/>
  <c r="J156" i="8"/>
  <c r="C156" i="8"/>
  <c r="J294" i="8"/>
  <c r="C294" i="8"/>
  <c r="J224" i="8"/>
  <c r="C224" i="8"/>
  <c r="J275" i="8"/>
  <c r="C275" i="8"/>
  <c r="J21" i="8"/>
  <c r="C21" i="8"/>
  <c r="J307" i="8"/>
  <c r="C307" i="8"/>
  <c r="J357" i="8"/>
  <c r="C357" i="8"/>
  <c r="J6" i="8"/>
  <c r="C6" i="8"/>
  <c r="J126" i="8"/>
  <c r="C126" i="8"/>
  <c r="J130" i="8"/>
  <c r="C130" i="8"/>
  <c r="J42" i="8"/>
  <c r="C42" i="8"/>
  <c r="J92" i="8"/>
  <c r="C92" i="8"/>
  <c r="J61" i="8"/>
  <c r="C61" i="8"/>
  <c r="J316" i="8"/>
  <c r="C316" i="8"/>
  <c r="J223" i="8"/>
  <c r="C223" i="8"/>
  <c r="J215" i="8"/>
  <c r="C215" i="8"/>
  <c r="J112" i="8"/>
  <c r="C112" i="8"/>
  <c r="J32" i="8"/>
  <c r="C32" i="8"/>
  <c r="J136" i="8"/>
  <c r="C136" i="8"/>
  <c r="J335" i="8"/>
  <c r="C335" i="8"/>
  <c r="J177" i="8"/>
  <c r="C177" i="8"/>
  <c r="J212" i="8"/>
  <c r="C212" i="8"/>
  <c r="J243" i="8"/>
  <c r="C243" i="8"/>
  <c r="J77" i="8"/>
  <c r="C77" i="8"/>
  <c r="J63" i="8"/>
  <c r="C63" i="8"/>
  <c r="J323" i="8"/>
  <c r="C323" i="8"/>
  <c r="J125" i="8"/>
  <c r="C125" i="8"/>
  <c r="J17" i="8"/>
  <c r="C17" i="8"/>
  <c r="J16" i="8"/>
  <c r="C16" i="8"/>
  <c r="J134" i="8"/>
  <c r="C134" i="8"/>
  <c r="J308" i="8"/>
  <c r="C308" i="8"/>
  <c r="J8" i="8"/>
  <c r="C8" i="8"/>
  <c r="J230" i="8"/>
  <c r="C230" i="8"/>
  <c r="J25" i="8"/>
  <c r="C25" i="8"/>
  <c r="J267" i="8"/>
  <c r="C267" i="8"/>
  <c r="J4" i="8"/>
  <c r="C4" i="8"/>
  <c r="J82" i="8"/>
  <c r="C82" i="8"/>
  <c r="J330" i="8"/>
  <c r="C330" i="8"/>
  <c r="J337" i="8"/>
  <c r="C337" i="8"/>
  <c r="J265" i="8"/>
  <c r="C265" i="8"/>
  <c r="J83" i="8"/>
  <c r="C83" i="8"/>
  <c r="J50" i="8"/>
  <c r="C50" i="8"/>
  <c r="J258" i="8"/>
  <c r="C258" i="8"/>
  <c r="J179" i="8"/>
  <c r="C179" i="8"/>
  <c r="J189" i="8"/>
  <c r="C189" i="8"/>
  <c r="J331" i="8"/>
  <c r="C331" i="8"/>
  <c r="J211" i="8"/>
  <c r="C211" i="8"/>
  <c r="J60" i="8"/>
  <c r="C60" i="8"/>
  <c r="J143" i="8"/>
  <c r="C143" i="8"/>
  <c r="J166" i="8"/>
  <c r="C166" i="8"/>
  <c r="J76" i="8"/>
  <c r="C76" i="8"/>
  <c r="J148" i="8"/>
  <c r="C148" i="8"/>
  <c r="J11" i="8"/>
  <c r="C11" i="8"/>
  <c r="J110" i="8"/>
  <c r="C110" i="8"/>
  <c r="J89" i="8"/>
  <c r="C89" i="8"/>
  <c r="J248" i="8"/>
  <c r="C248" i="8"/>
  <c r="J46" i="8"/>
  <c r="C46" i="8"/>
  <c r="J149" i="8"/>
  <c r="C149" i="8"/>
  <c r="J235" i="8"/>
  <c r="C235" i="8"/>
  <c r="J13" i="8"/>
  <c r="C13" i="8"/>
  <c r="J350" i="8"/>
  <c r="C350" i="8"/>
  <c r="J132" i="8"/>
  <c r="C132" i="8"/>
  <c r="J309" i="8"/>
  <c r="C309" i="8"/>
  <c r="J322" i="8"/>
  <c r="C322" i="8"/>
  <c r="J10" i="8"/>
  <c r="C10" i="8"/>
  <c r="J263" i="8"/>
  <c r="C263" i="8"/>
  <c r="J325" i="8"/>
  <c r="C325" i="8"/>
  <c r="J353" i="8"/>
  <c r="C353" i="8"/>
  <c r="J214" i="8"/>
  <c r="C214" i="8"/>
  <c r="J204" i="8"/>
  <c r="C204" i="8"/>
  <c r="J247" i="8"/>
  <c r="C247" i="8"/>
  <c r="J81" i="8"/>
  <c r="C81" i="8"/>
  <c r="J195" i="8"/>
  <c r="C195" i="8"/>
  <c r="J286" i="8"/>
  <c r="C286" i="8"/>
  <c r="J304" i="8"/>
  <c r="C304" i="8"/>
  <c r="J242" i="8"/>
  <c r="C242" i="8"/>
  <c r="J246" i="8"/>
  <c r="C246" i="8"/>
  <c r="J319" i="8"/>
  <c r="C319" i="8"/>
  <c r="J59" i="8"/>
  <c r="C59" i="8"/>
  <c r="J158" i="8"/>
  <c r="C158" i="8"/>
  <c r="J186" i="8"/>
  <c r="C186" i="8"/>
  <c r="J44" i="8"/>
  <c r="C44" i="8"/>
  <c r="J292" i="8"/>
  <c r="C292" i="8"/>
  <c r="J271" i="8"/>
  <c r="C271" i="8"/>
  <c r="J14" i="8"/>
  <c r="C14" i="8"/>
  <c r="J64" i="8"/>
  <c r="C64" i="8"/>
  <c r="J366" i="8"/>
  <c r="C366" i="8"/>
  <c r="J358" i="8"/>
  <c r="C358" i="8"/>
  <c r="J279" i="8"/>
  <c r="C279" i="8"/>
  <c r="J273" i="8"/>
  <c r="C273" i="8"/>
  <c r="J276" i="8"/>
  <c r="C276" i="8"/>
  <c r="J95" i="8"/>
  <c r="C95" i="8"/>
  <c r="J5" i="8"/>
  <c r="C5" i="8"/>
  <c r="J317" i="8"/>
  <c r="C317" i="8"/>
  <c r="J321" i="8"/>
  <c r="C321" i="8"/>
  <c r="J269" i="8"/>
  <c r="C269" i="8"/>
  <c r="J113" i="8"/>
  <c r="C113" i="8"/>
  <c r="J36" i="8"/>
  <c r="C36" i="8"/>
  <c r="J359" i="8"/>
  <c r="C359" i="8"/>
  <c r="J281" i="8"/>
  <c r="C281" i="8"/>
  <c r="J210" i="8"/>
  <c r="C210" i="8"/>
  <c r="J199" i="8"/>
  <c r="C199" i="8"/>
  <c r="J220" i="8"/>
  <c r="C220" i="8"/>
  <c r="J291" i="8"/>
  <c r="C291" i="8"/>
  <c r="J145" i="8"/>
  <c r="C145" i="8"/>
  <c r="J196" i="8"/>
  <c r="C196" i="8"/>
  <c r="J152" i="8"/>
  <c r="C152" i="8"/>
  <c r="J349" i="8"/>
  <c r="C349" i="8"/>
  <c r="J147" i="8"/>
  <c r="C147" i="8"/>
  <c r="J86" i="8"/>
  <c r="C86" i="8"/>
  <c r="J137" i="8"/>
  <c r="C137" i="8"/>
  <c r="J187" i="8"/>
  <c r="C187" i="8"/>
  <c r="J71" i="8"/>
  <c r="C71" i="8"/>
  <c r="J3" i="8"/>
  <c r="C3" i="8"/>
  <c r="J201" i="8"/>
  <c r="C201" i="8"/>
  <c r="J326" i="8"/>
  <c r="C326" i="8"/>
  <c r="J240" i="8"/>
  <c r="C240" i="8"/>
  <c r="J116" i="8"/>
  <c r="C116" i="8"/>
  <c r="J256" i="8"/>
  <c r="C256" i="8"/>
  <c r="J135" i="8"/>
  <c r="C135" i="8"/>
  <c r="J102" i="8"/>
  <c r="C102" i="8"/>
  <c r="J171" i="8"/>
  <c r="C171" i="8"/>
  <c r="J119" i="8"/>
  <c r="C119" i="8"/>
  <c r="J79" i="8"/>
  <c r="C79" i="8"/>
  <c r="J7" i="8"/>
  <c r="C7" i="8"/>
  <c r="J356" i="8"/>
  <c r="C356" i="8"/>
  <c r="J329" i="8"/>
  <c r="C329" i="8"/>
  <c r="J27" i="8"/>
  <c r="C27" i="8"/>
  <c r="J280" i="8"/>
  <c r="C280" i="8"/>
  <c r="J90" i="8"/>
  <c r="C90" i="8"/>
  <c r="J34" i="8"/>
  <c r="C34" i="8"/>
  <c r="J56" i="8"/>
  <c r="C56" i="8"/>
  <c r="J106" i="8"/>
  <c r="C106" i="8"/>
  <c r="J312" i="8"/>
  <c r="C312" i="8"/>
  <c r="J193" i="8"/>
  <c r="C193" i="8"/>
  <c r="J315" i="8"/>
  <c r="C315" i="8"/>
  <c r="J361" i="8"/>
  <c r="C361" i="8"/>
  <c r="J282" i="8"/>
  <c r="C282" i="8"/>
  <c r="J262" i="8"/>
  <c r="C262" i="8"/>
  <c r="J74" i="8"/>
  <c r="C74" i="8"/>
  <c r="J78" i="8"/>
  <c r="C78" i="8"/>
  <c r="J178" i="8"/>
  <c r="C178" i="8"/>
  <c r="J117" i="8"/>
  <c r="C117" i="8"/>
  <c r="J19" i="8"/>
  <c r="C19" i="8"/>
  <c r="J164" i="8"/>
  <c r="C164" i="8"/>
  <c r="J364" i="8"/>
  <c r="C364" i="8"/>
  <c r="J80" i="8"/>
  <c r="C80" i="8"/>
  <c r="J123" i="8"/>
  <c r="C123" i="8"/>
  <c r="J352" i="8"/>
  <c r="C352" i="8"/>
  <c r="J93" i="8"/>
  <c r="C93" i="8"/>
  <c r="J35" i="8"/>
  <c r="C35" i="8"/>
  <c r="J146" i="8"/>
  <c r="C146" i="8"/>
  <c r="J284" i="8"/>
  <c r="C284" i="8"/>
  <c r="J24" i="8"/>
  <c r="C24" i="8"/>
  <c r="J253" i="8"/>
  <c r="C253" i="8"/>
  <c r="J94" i="8"/>
  <c r="C94" i="8"/>
  <c r="J103" i="8"/>
  <c r="C103" i="8"/>
  <c r="J266" i="8"/>
  <c r="C266" i="8"/>
  <c r="J345" i="8"/>
  <c r="C345" i="8"/>
  <c r="J343" i="8"/>
  <c r="C343" i="8"/>
  <c r="J170" i="8"/>
  <c r="C170" i="8"/>
  <c r="J320" i="8"/>
  <c r="C320" i="8"/>
  <c r="J121" i="8"/>
  <c r="C121" i="8"/>
  <c r="J131" i="8"/>
  <c r="C131" i="8"/>
  <c r="J173" i="8"/>
  <c r="C173" i="8"/>
  <c r="J108" i="8"/>
  <c r="C108" i="8"/>
  <c r="J104" i="8"/>
  <c r="C104" i="8"/>
  <c r="J231" i="8"/>
  <c r="C231" i="8"/>
  <c r="J338" i="8"/>
  <c r="C338" i="8"/>
  <c r="J99" i="8"/>
  <c r="C99" i="8"/>
  <c r="J115" i="8"/>
  <c r="C115" i="8"/>
  <c r="J98" i="8"/>
  <c r="C98" i="8"/>
  <c r="J346" i="8"/>
  <c r="C346" i="8"/>
  <c r="J160" i="8"/>
  <c r="C160" i="8"/>
  <c r="J327" i="8"/>
  <c r="C327" i="8"/>
  <c r="J314" i="8"/>
  <c r="C314" i="8"/>
  <c r="J139" i="8"/>
  <c r="C139" i="8"/>
  <c r="J154" i="8"/>
  <c r="C154" i="8"/>
  <c r="J111" i="8"/>
  <c r="C111" i="8"/>
  <c r="J297" i="8"/>
  <c r="C297" i="8"/>
  <c r="J227" i="8"/>
  <c r="C227" i="8"/>
  <c r="J68" i="8"/>
  <c r="C68" i="8"/>
  <c r="J91" i="8"/>
  <c r="C91" i="8"/>
  <c r="J151" i="8"/>
  <c r="C151" i="8"/>
  <c r="J168" i="8"/>
  <c r="C168" i="8"/>
  <c r="J2" i="8"/>
  <c r="C2" i="8"/>
  <c r="J257" i="8"/>
  <c r="C257" i="8"/>
  <c r="J65" i="8"/>
  <c r="C65" i="8"/>
  <c r="J9" i="8"/>
  <c r="C9" i="8"/>
  <c r="J54" i="8"/>
  <c r="C54" i="8"/>
  <c r="J260" i="8"/>
  <c r="C260" i="8"/>
  <c r="J87" i="8"/>
  <c r="C87" i="8"/>
  <c r="J169" i="8"/>
  <c r="C169" i="8"/>
  <c r="J172" i="8"/>
  <c r="C172" i="8"/>
  <c r="J190" i="8"/>
  <c r="C190" i="8"/>
  <c r="J355" i="8"/>
  <c r="C355" i="8"/>
  <c r="J140" i="8"/>
  <c r="C140" i="8"/>
  <c r="J22" i="8"/>
  <c r="C22" i="8"/>
  <c r="J272" i="8"/>
  <c r="C272" i="8"/>
  <c r="J208" i="8"/>
  <c r="C208" i="8"/>
  <c r="J233" i="8"/>
  <c r="C233" i="8"/>
  <c r="J333" i="8"/>
  <c r="C333" i="8"/>
  <c r="J18" i="8"/>
  <c r="C18" i="8"/>
  <c r="J226" i="8"/>
  <c r="C226" i="8"/>
  <c r="J128" i="8"/>
  <c r="C128" i="8"/>
  <c r="J66" i="8"/>
  <c r="C66" i="8"/>
  <c r="J251" i="8"/>
  <c r="C251" i="8"/>
  <c r="J155" i="8"/>
  <c r="C155" i="8"/>
  <c r="J124" i="8"/>
  <c r="C124" i="8"/>
  <c r="J129" i="8"/>
  <c r="C129" i="8"/>
  <c r="J264" i="8"/>
  <c r="C264" i="8"/>
  <c r="J342" i="8"/>
  <c r="C342" i="8"/>
  <c r="J194" i="8"/>
  <c r="C194" i="8"/>
  <c r="J237" i="8"/>
  <c r="C237" i="8"/>
  <c r="J254" i="8"/>
  <c r="C254" i="8"/>
  <c r="J57" i="8"/>
  <c r="C57" i="8"/>
  <c r="J318" i="8"/>
  <c r="C318" i="8"/>
  <c r="J45" i="8"/>
  <c r="C45" i="8"/>
  <c r="J216" i="8"/>
  <c r="C216" i="8"/>
  <c r="J122" i="8"/>
  <c r="C122" i="8"/>
  <c r="J40" i="8"/>
  <c r="C40" i="8"/>
  <c r="J340" i="8"/>
  <c r="C340" i="8"/>
  <c r="J295" i="8"/>
  <c r="C295" i="8"/>
  <c r="J348" i="8"/>
  <c r="C348" i="8"/>
  <c r="J141" i="8"/>
  <c r="C141" i="8"/>
  <c r="J365" i="8"/>
  <c r="C365" i="8"/>
  <c r="J23" i="8"/>
  <c r="C23" i="8"/>
  <c r="J206" i="8"/>
  <c r="C206" i="8"/>
  <c r="J120" i="8"/>
  <c r="C120" i="8"/>
  <c r="J73" i="8"/>
  <c r="C73" i="8"/>
  <c r="J88" i="8"/>
  <c r="C88" i="8"/>
  <c r="J241" i="8"/>
  <c r="C241" i="8"/>
  <c r="J48" i="8"/>
  <c r="C48" i="8"/>
  <c r="J339" i="8"/>
  <c r="C339" i="8"/>
  <c r="J261" i="8"/>
  <c r="C261" i="8"/>
  <c r="J268" i="8"/>
  <c r="C268" i="8"/>
  <c r="J347" i="8"/>
  <c r="C347" i="8"/>
  <c r="J75" i="8"/>
  <c r="C75" i="8"/>
  <c r="J278" i="8"/>
  <c r="C278" i="8"/>
  <c r="J285" i="8"/>
  <c r="C285" i="8"/>
  <c r="J221" i="8"/>
  <c r="C221" i="8"/>
  <c r="J305" i="8"/>
  <c r="C305" i="8"/>
  <c r="J105" i="8"/>
  <c r="C105" i="8"/>
  <c r="J67" i="8"/>
  <c r="C67" i="8"/>
  <c r="J250" i="8"/>
  <c r="C250" i="8"/>
  <c r="J163" i="8"/>
  <c r="C163" i="8"/>
  <c r="J72" i="8"/>
  <c r="C72" i="8"/>
  <c r="J101" i="8"/>
  <c r="C101" i="8"/>
  <c r="J228" i="8"/>
  <c r="C228" i="8"/>
  <c r="J236" i="8"/>
  <c r="C236" i="8"/>
  <c r="J203" i="8"/>
  <c r="C203" i="8"/>
  <c r="J219" i="8"/>
  <c r="C219" i="8"/>
  <c r="J287" i="8"/>
  <c r="C287" i="8"/>
  <c r="J207" i="8"/>
  <c r="C207" i="8"/>
  <c r="J198" i="8"/>
  <c r="C198" i="8"/>
  <c r="J30" i="8"/>
  <c r="C30" i="8"/>
  <c r="J283" i="8"/>
  <c r="C283" i="8"/>
  <c r="J43" i="8"/>
  <c r="C43" i="8"/>
  <c r="J20" i="8"/>
  <c r="C20" i="8"/>
  <c r="J299" i="8"/>
  <c r="C299" i="8"/>
  <c r="J84" i="8"/>
  <c r="C84" i="8"/>
  <c r="J100" i="8"/>
  <c r="C100" i="8"/>
  <c r="J144" i="8"/>
  <c r="C144" i="8"/>
  <c r="J184" i="8"/>
  <c r="C184" i="8"/>
  <c r="J306" i="8"/>
  <c r="C306" i="8"/>
  <c r="J185" i="8"/>
  <c r="C185" i="8"/>
  <c r="J165" i="8"/>
  <c r="C165" i="8"/>
  <c r="J33" i="8"/>
  <c r="C33" i="8"/>
  <c r="J191" i="8"/>
  <c r="C191" i="8"/>
  <c r="J200" i="8"/>
  <c r="C200" i="8"/>
  <c r="J298" i="8"/>
  <c r="C298" i="8"/>
  <c r="J324" i="8"/>
  <c r="C324" i="8"/>
  <c r="J209" i="8"/>
  <c r="C209" i="8"/>
  <c r="J58" i="8"/>
  <c r="C58" i="8"/>
  <c r="J161" i="8"/>
  <c r="C161" i="8"/>
  <c r="J332" i="8"/>
  <c r="C332" i="8"/>
  <c r="J133" i="8"/>
  <c r="C133" i="8"/>
  <c r="J296" i="8"/>
  <c r="C296" i="8"/>
  <c r="J277" i="8"/>
  <c r="C277" i="8"/>
  <c r="J159" i="8"/>
  <c r="C159" i="8"/>
  <c r="J15" i="8"/>
  <c r="C15" i="8"/>
  <c r="J290" i="8"/>
  <c r="C290" i="8"/>
  <c r="J351" i="8"/>
  <c r="C351" i="8"/>
  <c r="J52" i="8"/>
  <c r="C52" i="8"/>
  <c r="J41" i="8"/>
  <c r="C41" i="8"/>
  <c r="J114" i="8"/>
  <c r="C114" i="8"/>
  <c r="J97" i="8"/>
  <c r="C97" i="8"/>
  <c r="J363" i="8"/>
  <c r="C363" i="8"/>
  <c r="J225" i="8"/>
  <c r="C225" i="8"/>
  <c r="J183" i="8"/>
  <c r="C183" i="8"/>
  <c r="J302" i="8"/>
  <c r="C302" i="8"/>
  <c r="J245" i="8"/>
  <c r="C245" i="8"/>
  <c r="J107" i="8"/>
  <c r="C107" i="8"/>
  <c r="J181" i="8"/>
  <c r="C181" i="8"/>
  <c r="J175" i="8"/>
  <c r="C175" i="8"/>
  <c r="J367" i="8" l="1"/>
  <c r="O2" i="8"/>
  <c r="L41" i="3"/>
  <c r="L40" i="3"/>
  <c r="L22" i="3"/>
  <c r="L21" i="3"/>
  <c r="L20" i="3"/>
  <c r="L19" i="3"/>
  <c r="L18" i="3"/>
  <c r="L6" i="3"/>
  <c r="L5" i="3"/>
  <c r="L4" i="3"/>
  <c r="L3" i="3"/>
  <c r="L2" i="3"/>
  <c r="F367" i="3" l="1"/>
  <c r="I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I367" i="3" l="1"/>
</calcChain>
</file>

<file path=xl/sharedStrings.xml><?xml version="1.0" encoding="utf-8"?>
<sst xmlns="http://schemas.openxmlformats.org/spreadsheetml/2006/main" count="1759" uniqueCount="332">
  <si>
    <t>Date</t>
  </si>
  <si>
    <t>Month</t>
  </si>
  <si>
    <t>Day</t>
  </si>
  <si>
    <t>Temperature</t>
  </si>
  <si>
    <t>Rainfall</t>
  </si>
  <si>
    <t>Flyers</t>
  </si>
  <si>
    <t>Price</t>
  </si>
  <si>
    <t>Sales</t>
  </si>
  <si>
    <t>Revenue</t>
  </si>
  <si>
    <t>Sales Statistics</t>
  </si>
  <si>
    <t>Sunday</t>
  </si>
  <si>
    <t>Mean</t>
  </si>
  <si>
    <t>Monday</t>
  </si>
  <si>
    <t>Media</t>
  </si>
  <si>
    <t>Tuesday</t>
  </si>
  <si>
    <t>Mode</t>
  </si>
  <si>
    <t>Wednesday</t>
  </si>
  <si>
    <t>Variance</t>
  </si>
  <si>
    <t>Thursday</t>
  </si>
  <si>
    <t>St. Dev</t>
  </si>
  <si>
    <t>Friday</t>
  </si>
  <si>
    <t>Saturday</t>
  </si>
  <si>
    <t>Rainfall Statistics</t>
  </si>
  <si>
    <t>Temperature Statistics</t>
  </si>
  <si>
    <t>Average Revenue</t>
  </si>
  <si>
    <t>Label Baris</t>
  </si>
  <si>
    <t>Jumlah dari Flyers</t>
  </si>
  <si>
    <t>Total Keseluruhan</t>
  </si>
  <si>
    <t>RandomID</t>
  </si>
  <si>
    <t>Mean Rain</t>
  </si>
  <si>
    <t>Rain StDev</t>
  </si>
  <si>
    <t>Population</t>
  </si>
  <si>
    <t>Sample1</t>
  </si>
  <si>
    <t>Sample2</t>
  </si>
  <si>
    <t>Sample3</t>
  </si>
  <si>
    <t>Sample4</t>
  </si>
  <si>
    <t>Sample5</t>
  </si>
  <si>
    <t>Sample6</t>
  </si>
  <si>
    <t>Sample7</t>
  </si>
  <si>
    <t>Sample8</t>
  </si>
  <si>
    <t>Sample9</t>
  </si>
  <si>
    <t>Sample10</t>
  </si>
  <si>
    <t>Sample11</t>
  </si>
  <si>
    <t>Sample12</t>
  </si>
  <si>
    <t>Sample13</t>
  </si>
  <si>
    <t>Sample14</t>
  </si>
  <si>
    <t>Sample15</t>
  </si>
  <si>
    <t>Sample16</t>
  </si>
  <si>
    <t>Sample17</t>
  </si>
  <si>
    <t>Sample18</t>
  </si>
  <si>
    <t>Sample19</t>
  </si>
  <si>
    <t>Sample20</t>
  </si>
  <si>
    <t>Sample21</t>
  </si>
  <si>
    <t>Sample22</t>
  </si>
  <si>
    <t>Sample23</t>
  </si>
  <si>
    <t>Sample24</t>
  </si>
  <si>
    <t>Sample25</t>
  </si>
  <si>
    <t>Sample26</t>
  </si>
  <si>
    <t>Sample27</t>
  </si>
  <si>
    <t>Sample28</t>
  </si>
  <si>
    <t>Sample29</t>
  </si>
  <si>
    <t>Sample30</t>
  </si>
  <si>
    <t>Sample31</t>
  </si>
  <si>
    <t>Sample32</t>
  </si>
  <si>
    <t>Sample33</t>
  </si>
  <si>
    <t>Sample34</t>
  </si>
  <si>
    <t>Sample35</t>
  </si>
  <si>
    <t>Sample36</t>
  </si>
  <si>
    <t>Sample37</t>
  </si>
  <si>
    <t>Sample38</t>
  </si>
  <si>
    <t>Sample39</t>
  </si>
  <si>
    <t>Sample40</t>
  </si>
  <si>
    <t>Sample41</t>
  </si>
  <si>
    <t>Sample42</t>
  </si>
  <si>
    <t>Sample43</t>
  </si>
  <si>
    <t>Sample44</t>
  </si>
  <si>
    <t>Sample45</t>
  </si>
  <si>
    <t>Sample46</t>
  </si>
  <si>
    <t>Sample47</t>
  </si>
  <si>
    <t>Sample48</t>
  </si>
  <si>
    <t>Sample49</t>
  </si>
  <si>
    <t>Sample50</t>
  </si>
  <si>
    <t>Sample51</t>
  </si>
  <si>
    <t>Sample52</t>
  </si>
  <si>
    <t>Sample53</t>
  </si>
  <si>
    <t>Sample54</t>
  </si>
  <si>
    <t>Sample55</t>
  </si>
  <si>
    <t>Sample56</t>
  </si>
  <si>
    <t>Sample57</t>
  </si>
  <si>
    <t>Sample58</t>
  </si>
  <si>
    <t>Sample59</t>
  </si>
  <si>
    <t>Sample60</t>
  </si>
  <si>
    <t>Sample61</t>
  </si>
  <si>
    <t>Sample62</t>
  </si>
  <si>
    <t>Sample63</t>
  </si>
  <si>
    <t>Sample64</t>
  </si>
  <si>
    <t>Sample65</t>
  </si>
  <si>
    <t>Sample66</t>
  </si>
  <si>
    <t>Sample67</t>
  </si>
  <si>
    <t>Sample68</t>
  </si>
  <si>
    <t>Sample69</t>
  </si>
  <si>
    <t>Sample70</t>
  </si>
  <si>
    <t>Sample71</t>
  </si>
  <si>
    <t>Sample72</t>
  </si>
  <si>
    <t>Sample73</t>
  </si>
  <si>
    <t>Sample74</t>
  </si>
  <si>
    <t>Sample75</t>
  </si>
  <si>
    <t>Sample76</t>
  </si>
  <si>
    <t>Sample77</t>
  </si>
  <si>
    <t>Sample78</t>
  </si>
  <si>
    <t>Sample79</t>
  </si>
  <si>
    <t>Sample80</t>
  </si>
  <si>
    <t>Sample81</t>
  </si>
  <si>
    <t>Sample82</t>
  </si>
  <si>
    <t>Sample83</t>
  </si>
  <si>
    <t>Sample84</t>
  </si>
  <si>
    <t>Sample85</t>
  </si>
  <si>
    <t>Sample86</t>
  </si>
  <si>
    <t>Sample87</t>
  </si>
  <si>
    <t>Sample88</t>
  </si>
  <si>
    <t>Sample89</t>
  </si>
  <si>
    <t>Sample90</t>
  </si>
  <si>
    <t>Sample91</t>
  </si>
  <si>
    <t>Sample92</t>
  </si>
  <si>
    <t>Sample93</t>
  </si>
  <si>
    <t>Sample94</t>
  </si>
  <si>
    <t>Sample95</t>
  </si>
  <si>
    <t>Sample96</t>
  </si>
  <si>
    <t>Sample97</t>
  </si>
  <si>
    <t>Sample98</t>
  </si>
  <si>
    <t>Sample99</t>
  </si>
  <si>
    <t>Sample100</t>
  </si>
  <si>
    <t>Sample101</t>
  </si>
  <si>
    <t>Sample102</t>
  </si>
  <si>
    <t>Sample103</t>
  </si>
  <si>
    <t>Sample104</t>
  </si>
  <si>
    <t>Sample105</t>
  </si>
  <si>
    <t>Sample106</t>
  </si>
  <si>
    <t>Sample107</t>
  </si>
  <si>
    <t>Sample108</t>
  </si>
  <si>
    <t>Sample109</t>
  </si>
  <si>
    <t>Sample110</t>
  </si>
  <si>
    <t>Sample111</t>
  </si>
  <si>
    <t>Sample112</t>
  </si>
  <si>
    <t>Sample113</t>
  </si>
  <si>
    <t>Sample114</t>
  </si>
  <si>
    <t>Sample115</t>
  </si>
  <si>
    <t>Sample116</t>
  </si>
  <si>
    <t>Sample117</t>
  </si>
  <si>
    <t>Sample118</t>
  </si>
  <si>
    <t>Sample119</t>
  </si>
  <si>
    <t>Sample120</t>
  </si>
  <si>
    <t>Sample121</t>
  </si>
  <si>
    <t>Sample122</t>
  </si>
  <si>
    <t>Sample123</t>
  </si>
  <si>
    <t>Sample124</t>
  </si>
  <si>
    <t>Sample125</t>
  </si>
  <si>
    <t>Sample126</t>
  </si>
  <si>
    <t>Sample127</t>
  </si>
  <si>
    <t>Sample128</t>
  </si>
  <si>
    <t>Sample129</t>
  </si>
  <si>
    <t>Sample130</t>
  </si>
  <si>
    <t>Sample131</t>
  </si>
  <si>
    <t>Sample132</t>
  </si>
  <si>
    <t>Sample133</t>
  </si>
  <si>
    <t>Sample134</t>
  </si>
  <si>
    <t>Sample135</t>
  </si>
  <si>
    <t>Sample136</t>
  </si>
  <si>
    <t>Sample137</t>
  </si>
  <si>
    <t>Sample138</t>
  </si>
  <si>
    <t>Sample139</t>
  </si>
  <si>
    <t>Sample140</t>
  </si>
  <si>
    <t>Sample141</t>
  </si>
  <si>
    <t>Sample142</t>
  </si>
  <si>
    <t>Sample143</t>
  </si>
  <si>
    <t>Sample144</t>
  </si>
  <si>
    <t>Sample145</t>
  </si>
  <si>
    <t>Sample146</t>
  </si>
  <si>
    <t>Sample147</t>
  </si>
  <si>
    <t>Sample148</t>
  </si>
  <si>
    <t>Sample149</t>
  </si>
  <si>
    <t>Sample150</t>
  </si>
  <si>
    <t>Sample151</t>
  </si>
  <si>
    <t>Sample152</t>
  </si>
  <si>
    <t>Sample153</t>
  </si>
  <si>
    <t>Sample154</t>
  </si>
  <si>
    <t>Sample155</t>
  </si>
  <si>
    <t>Sample156</t>
  </si>
  <si>
    <t>Sample157</t>
  </si>
  <si>
    <t>Sample158</t>
  </si>
  <si>
    <t>Sample159</t>
  </si>
  <si>
    <t>Sample160</t>
  </si>
  <si>
    <t>Sample161</t>
  </si>
  <si>
    <t>Sample162</t>
  </si>
  <si>
    <t>Sample163</t>
  </si>
  <si>
    <t>Sample164</t>
  </si>
  <si>
    <t>Sample165</t>
  </si>
  <si>
    <t>Sample166</t>
  </si>
  <si>
    <t>Sample167</t>
  </si>
  <si>
    <t>Sample168</t>
  </si>
  <si>
    <t>Sample169</t>
  </si>
  <si>
    <t>Sample170</t>
  </si>
  <si>
    <t>Sample171</t>
  </si>
  <si>
    <t>Sample172</t>
  </si>
  <si>
    <t>Sample173</t>
  </si>
  <si>
    <t>Sample174</t>
  </si>
  <si>
    <t>Sample175</t>
  </si>
  <si>
    <t>Sample176</t>
  </si>
  <si>
    <t>Sample177</t>
  </si>
  <si>
    <t>Sample178</t>
  </si>
  <si>
    <t>Sample179</t>
  </si>
  <si>
    <t>Sample180</t>
  </si>
  <si>
    <t>Sample181</t>
  </si>
  <si>
    <t>Sample182</t>
  </si>
  <si>
    <t>Sample183</t>
  </si>
  <si>
    <t>Sample184</t>
  </si>
  <si>
    <t>Sample185</t>
  </si>
  <si>
    <t>Sample186</t>
  </si>
  <si>
    <t>Sample187</t>
  </si>
  <si>
    <t>Sample188</t>
  </si>
  <si>
    <t>Sample189</t>
  </si>
  <si>
    <t>Sample190</t>
  </si>
  <si>
    <t>Sample191</t>
  </si>
  <si>
    <t>Sample192</t>
  </si>
  <si>
    <t>Sample193</t>
  </si>
  <si>
    <t>Sample194</t>
  </si>
  <si>
    <t>Sample195</t>
  </si>
  <si>
    <t>Sample196</t>
  </si>
  <si>
    <t>Sample197</t>
  </si>
  <si>
    <t>Sample198</t>
  </si>
  <si>
    <t>Sample199</t>
  </si>
  <si>
    <t>Sample200</t>
  </si>
  <si>
    <t>Sample201</t>
  </si>
  <si>
    <t>Sample202</t>
  </si>
  <si>
    <t>Sample203</t>
  </si>
  <si>
    <t>Sample204</t>
  </si>
  <si>
    <t>Sample205</t>
  </si>
  <si>
    <t>Sample206</t>
  </si>
  <si>
    <t>Sample207</t>
  </si>
  <si>
    <t>Sample208</t>
  </si>
  <si>
    <t>Sample209</t>
  </si>
  <si>
    <t>Sample210</t>
  </si>
  <si>
    <t>Sample211</t>
  </si>
  <si>
    <t>Sample212</t>
  </si>
  <si>
    <t>Sample213</t>
  </si>
  <si>
    <t>Sample214</t>
  </si>
  <si>
    <t>Sample215</t>
  </si>
  <si>
    <t>Sample216</t>
  </si>
  <si>
    <t>Sample217</t>
  </si>
  <si>
    <t>Sample218</t>
  </si>
  <si>
    <t>Sample219</t>
  </si>
  <si>
    <t>Sample220</t>
  </si>
  <si>
    <t>Sample221</t>
  </si>
  <si>
    <t>Sample222</t>
  </si>
  <si>
    <t>Sample223</t>
  </si>
  <si>
    <t>Sample224</t>
  </si>
  <si>
    <t>Sample225</t>
  </si>
  <si>
    <t>Sample226</t>
  </si>
  <si>
    <t>Sample227</t>
  </si>
  <si>
    <t>Sample228</t>
  </si>
  <si>
    <t>Sample229</t>
  </si>
  <si>
    <t>Sample230</t>
  </si>
  <si>
    <t>Sample231</t>
  </si>
  <si>
    <t>Sample232</t>
  </si>
  <si>
    <t>Sample233</t>
  </si>
  <si>
    <t>Sample234</t>
  </si>
  <si>
    <t>Sample235</t>
  </si>
  <si>
    <t>Sample236</t>
  </si>
  <si>
    <t>Sample237</t>
  </si>
  <si>
    <t>Sample238</t>
  </si>
  <si>
    <t>Sample239</t>
  </si>
  <si>
    <t>Sample240</t>
  </si>
  <si>
    <t>Sample241</t>
  </si>
  <si>
    <t>Sample242</t>
  </si>
  <si>
    <t>Sample243</t>
  </si>
  <si>
    <t>Sample244</t>
  </si>
  <si>
    <t>Sample245</t>
  </si>
  <si>
    <t>Sample246</t>
  </si>
  <si>
    <t>Sample247</t>
  </si>
  <si>
    <t>Sample248</t>
  </si>
  <si>
    <t>Sample249</t>
  </si>
  <si>
    <t>Sample250</t>
  </si>
  <si>
    <t>Sample251</t>
  </si>
  <si>
    <t>Sample252</t>
  </si>
  <si>
    <t>Sample253</t>
  </si>
  <si>
    <t>Sample254</t>
  </si>
  <si>
    <t>Sample255</t>
  </si>
  <si>
    <t>Sample256</t>
  </si>
  <si>
    <t>Sample257</t>
  </si>
  <si>
    <t>Sample258</t>
  </si>
  <si>
    <t>Sample259</t>
  </si>
  <si>
    <t>Sample260</t>
  </si>
  <si>
    <t>Sample261</t>
  </si>
  <si>
    <t>Sample262</t>
  </si>
  <si>
    <t>Sample263</t>
  </si>
  <si>
    <t>Sample264</t>
  </si>
  <si>
    <t>Sample265</t>
  </si>
  <si>
    <t>Sample266</t>
  </si>
  <si>
    <t>Sample267</t>
  </si>
  <si>
    <t>Sample268</t>
  </si>
  <si>
    <t>Sample269</t>
  </si>
  <si>
    <t>Sample270</t>
  </si>
  <si>
    <t>Sample271</t>
  </si>
  <si>
    <t>Sample272</t>
  </si>
  <si>
    <t>Sample273</t>
  </si>
  <si>
    <t>Sample274</t>
  </si>
  <si>
    <t>Sample275</t>
  </si>
  <si>
    <t>Sample276</t>
  </si>
  <si>
    <t>Sample277</t>
  </si>
  <si>
    <t>Sample278</t>
  </si>
  <si>
    <t>Sample279</t>
  </si>
  <si>
    <t>Sample280</t>
  </si>
  <si>
    <t>Sample281</t>
  </si>
  <si>
    <t>Sample282</t>
  </si>
  <si>
    <t>Sample283</t>
  </si>
  <si>
    <t>Sample284</t>
  </si>
  <si>
    <t>Sample285</t>
  </si>
  <si>
    <t>Sample286</t>
  </si>
  <si>
    <t>Sample287</t>
  </si>
  <si>
    <t>Sample288</t>
  </si>
  <si>
    <t>Sample289</t>
  </si>
  <si>
    <t>Sample290</t>
  </si>
  <si>
    <t>Rain Sampling Mean</t>
  </si>
  <si>
    <t>Mean Temperature</t>
  </si>
  <si>
    <t>Temperature StDev</t>
  </si>
  <si>
    <t>Temperature Sampling Mean</t>
  </si>
  <si>
    <t>Row Labels</t>
  </si>
  <si>
    <t>Grand Total</t>
  </si>
  <si>
    <t>Sum of Sales</t>
  </si>
  <si>
    <t>Correlation</t>
  </si>
  <si>
    <t>Sum of Rainfall</t>
  </si>
  <si>
    <t>Sample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</si>
</sst>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[$$-409]* #,##0.00_ ;_-[$$-409]* \-#,##0.00\ ;_-[$$-409]* &quot;-&quot;??_ ;_-@_ "/>
    <numFmt numFmtId="165" formatCode="#,##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4">
    <xf numFmtId="0" fontId="0" fillId="0" borderId="0" xfId="0"/>
    <xf numFmtId="14" fontId="0" fillId="0" borderId="0" xfId="0" applyNumberForma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 applyAlignment="1">
      <alignment horizontal="left"/>
    </xf>
    <xf numFmtId="14" fontId="1" fillId="2" borderId="1" xfId="0" applyNumberFormat="1" applyFont="1" applyFill="1" applyBorder="1" applyAlignment="1">
      <alignment horizontal="left"/>
    </xf>
    <xf numFmtId="0" fontId="1" fillId="2" borderId="1" xfId="0" applyNumberFormat="1" applyFont="1" applyFill="1" applyBorder="1"/>
    <xf numFmtId="2" fontId="1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0" fontId="1" fillId="2" borderId="2" xfId="0" applyFont="1" applyFill="1" applyBorder="1"/>
  </cellXfs>
  <cellStyles count="1">
    <cellStyle name="Normal" xfId="0" builtinId="0"/>
  </cellStyles>
  <dxfs count="39">
    <dxf>
      <numFmt numFmtId="2" formatCode="0.0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2" formatCode="0.00"/>
    </dxf>
    <dxf>
      <numFmt numFmtId="2" formatCode="0.00"/>
    </dxf>
    <dxf>
      <numFmt numFmtId="166" formatCode="dd/mm/yyyy"/>
    </dxf>
    <dxf>
      <numFmt numFmtId="166" formatCode="dd/mm/yyyy"/>
    </dxf>
    <dxf>
      <numFmt numFmtId="166" formatCode="dd/mm/yyyy"/>
    </dxf>
    <dxf>
      <numFmt numFmtId="166" formatCode="dd/mm/yyyy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numFmt numFmtId="2" formatCode="0.00"/>
    </dxf>
    <dxf>
      <alignment horizontal="left" vertical="bottom" textRotation="0" wrapText="0" indent="0" justifyLastLine="0" shrinkToFit="0" readingOrder="0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5" formatCode="#,##0.000"/>
    </dxf>
    <dxf>
      <numFmt numFmtId="2" formatCode="0.00"/>
    </dxf>
    <dxf>
      <numFmt numFmtId="2" formatCode="0.00"/>
    </dxf>
    <dxf>
      <numFmt numFmtId="19" formatCode="m/d/yyyy"/>
    </dxf>
    <dxf>
      <numFmt numFmtId="166" formatCode="dd/mm/yyyy"/>
    </dxf>
    <dxf>
      <numFmt numFmtId="19" formatCode="m/d/yyyy"/>
    </dxf>
    <dxf>
      <numFmt numFmtId="166" formatCode="dd/mm/yyyy"/>
    </dxf>
    <dxf>
      <numFmt numFmtId="2" formatCode="0.00"/>
    </dxf>
    <dxf>
      <numFmt numFmtId="2" formatCode="0.00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5" formatCode="#,##0.000"/>
    </dxf>
    <dxf>
      <numFmt numFmtId="2" formatCode="0.00"/>
    </dxf>
    <dxf>
      <numFmt numFmtId="2" formatCode="0.00"/>
    </dxf>
    <dxf>
      <numFmt numFmtId="166" formatCode="dd/mm/yyyy"/>
    </dxf>
    <dxf>
      <numFmt numFmtId="166" formatCode="dd/mm/yyyy"/>
    </dxf>
    <dxf>
      <numFmt numFmtId="166" formatCode="dd/mm/yyyy"/>
    </dxf>
    <dxf>
      <numFmt numFmtId="166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Lembar1!$B$1</c:f>
              <c:strCache>
                <c:ptCount val="1"/>
                <c:pt idx="0">
                  <c:v>Average Revenue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C0D9-407B-9B96-03F0A4A0B39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C0D9-407B-9B96-03F0A4A0B39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C0D9-407B-9B96-03F0A4A0B39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C0D9-407B-9B96-03F0A4A0B39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C0D9-407B-9B96-03F0A4A0B39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C0D9-407B-9B96-03F0A4A0B39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C0D9-407B-9B96-03F0A4A0B393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Lembar1!$A$2:$A$8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Lembar1!$B$2:$B$8</c:f>
              <c:numCache>
                <c:formatCode>0.00</c:formatCode>
                <c:ptCount val="7"/>
                <c:pt idx="0">
                  <c:v>8.7884615384615365</c:v>
                </c:pt>
                <c:pt idx="1">
                  <c:v>8.6749999999999989</c:v>
                </c:pt>
                <c:pt idx="2">
                  <c:v>8.7326923076923073</c:v>
                </c:pt>
                <c:pt idx="3">
                  <c:v>8.8634615384615376</c:v>
                </c:pt>
                <c:pt idx="4">
                  <c:v>8.6307692307692321</c:v>
                </c:pt>
                <c:pt idx="5">
                  <c:v>8.8038461538461537</c:v>
                </c:pt>
                <c:pt idx="6">
                  <c:v>8.566037735849056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17E-483B-BBAC-96F15F41ABC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[Lemonade.xlsx]Lembar2!PivotTable1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Lembar2!$B$3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Lembar2!$A$4:$A$11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Lembar2!$B$4:$B$11</c:f>
              <c:numCache>
                <c:formatCode>General</c:formatCode>
                <c:ptCount val="7"/>
                <c:pt idx="0">
                  <c:v>2137</c:v>
                </c:pt>
                <c:pt idx="1">
                  <c:v>2069</c:v>
                </c:pt>
                <c:pt idx="2">
                  <c:v>2135</c:v>
                </c:pt>
                <c:pt idx="3">
                  <c:v>2152</c:v>
                </c:pt>
                <c:pt idx="4">
                  <c:v>2117</c:v>
                </c:pt>
                <c:pt idx="5">
                  <c:v>2097</c:v>
                </c:pt>
                <c:pt idx="6">
                  <c:v>1997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EEB-41AC-BC3D-0A1382558D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1774720"/>
        <c:axId val="241769624"/>
      </c:barChart>
      <c:catAx>
        <c:axId val="241774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69624"/>
        <c:crosses val="autoZero"/>
        <c:auto val="1"/>
        <c:lblAlgn val="ctr"/>
        <c:lblOffset val="100"/>
        <c:noMultiLvlLbl val="0"/>
      </c:catAx>
      <c:valAx>
        <c:axId val="241769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74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Lembar3!$C$1</c:f>
              <c:strCache>
                <c:ptCount val="1"/>
                <c:pt idx="0">
                  <c:v>Sales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Lembar3!$B$2:$B$367</c:f>
              <c:numCache>
                <c:formatCode>General</c:formatCode>
                <c:ptCount val="366"/>
                <c:pt idx="0">
                  <c:v>15</c:v>
                </c:pt>
                <c:pt idx="1">
                  <c:v>15</c:v>
                </c:pt>
                <c:pt idx="2">
                  <c:v>27</c:v>
                </c:pt>
                <c:pt idx="3">
                  <c:v>28</c:v>
                </c:pt>
                <c:pt idx="4">
                  <c:v>33</c:v>
                </c:pt>
                <c:pt idx="5">
                  <c:v>23</c:v>
                </c:pt>
                <c:pt idx="6">
                  <c:v>19</c:v>
                </c:pt>
                <c:pt idx="7">
                  <c:v>28</c:v>
                </c:pt>
                <c:pt idx="8">
                  <c:v>20</c:v>
                </c:pt>
                <c:pt idx="9">
                  <c:v>33</c:v>
                </c:pt>
                <c:pt idx="10">
                  <c:v>23</c:v>
                </c:pt>
                <c:pt idx="11">
                  <c:v>16</c:v>
                </c:pt>
                <c:pt idx="12">
                  <c:v>19</c:v>
                </c:pt>
                <c:pt idx="13">
                  <c:v>23</c:v>
                </c:pt>
                <c:pt idx="14">
                  <c:v>33</c:v>
                </c:pt>
                <c:pt idx="15">
                  <c:v>24</c:v>
                </c:pt>
                <c:pt idx="16">
                  <c:v>26</c:v>
                </c:pt>
                <c:pt idx="17">
                  <c:v>33</c:v>
                </c:pt>
                <c:pt idx="18">
                  <c:v>30</c:v>
                </c:pt>
                <c:pt idx="19">
                  <c:v>20</c:v>
                </c:pt>
                <c:pt idx="20">
                  <c:v>16</c:v>
                </c:pt>
                <c:pt idx="21">
                  <c:v>19</c:v>
                </c:pt>
                <c:pt idx="22">
                  <c:v>21</c:v>
                </c:pt>
                <c:pt idx="23">
                  <c:v>20</c:v>
                </c:pt>
                <c:pt idx="24">
                  <c:v>24</c:v>
                </c:pt>
                <c:pt idx="25">
                  <c:v>18</c:v>
                </c:pt>
                <c:pt idx="26">
                  <c:v>22</c:v>
                </c:pt>
                <c:pt idx="27">
                  <c:v>15</c:v>
                </c:pt>
                <c:pt idx="28">
                  <c:v>27</c:v>
                </c:pt>
                <c:pt idx="29">
                  <c:v>20</c:v>
                </c:pt>
                <c:pt idx="30">
                  <c:v>37</c:v>
                </c:pt>
                <c:pt idx="31">
                  <c:v>35</c:v>
                </c:pt>
                <c:pt idx="32">
                  <c:v>22</c:v>
                </c:pt>
                <c:pt idx="33">
                  <c:v>25</c:v>
                </c:pt>
                <c:pt idx="34">
                  <c:v>46</c:v>
                </c:pt>
                <c:pt idx="35">
                  <c:v>32</c:v>
                </c:pt>
                <c:pt idx="36">
                  <c:v>28</c:v>
                </c:pt>
                <c:pt idx="37">
                  <c:v>39</c:v>
                </c:pt>
                <c:pt idx="38">
                  <c:v>31</c:v>
                </c:pt>
                <c:pt idx="39">
                  <c:v>39</c:v>
                </c:pt>
                <c:pt idx="40">
                  <c:v>40</c:v>
                </c:pt>
                <c:pt idx="41">
                  <c:v>35</c:v>
                </c:pt>
                <c:pt idx="42">
                  <c:v>41</c:v>
                </c:pt>
                <c:pt idx="43">
                  <c:v>34</c:v>
                </c:pt>
                <c:pt idx="44">
                  <c:v>35</c:v>
                </c:pt>
                <c:pt idx="45">
                  <c:v>33</c:v>
                </c:pt>
                <c:pt idx="46">
                  <c:v>31</c:v>
                </c:pt>
                <c:pt idx="47">
                  <c:v>29</c:v>
                </c:pt>
                <c:pt idx="48">
                  <c:v>25</c:v>
                </c:pt>
                <c:pt idx="49">
                  <c:v>28</c:v>
                </c:pt>
                <c:pt idx="50">
                  <c:v>25</c:v>
                </c:pt>
                <c:pt idx="51">
                  <c:v>28</c:v>
                </c:pt>
                <c:pt idx="52">
                  <c:v>36</c:v>
                </c:pt>
                <c:pt idx="53">
                  <c:v>23</c:v>
                </c:pt>
                <c:pt idx="54">
                  <c:v>36</c:v>
                </c:pt>
                <c:pt idx="55">
                  <c:v>21</c:v>
                </c:pt>
                <c:pt idx="56">
                  <c:v>32</c:v>
                </c:pt>
                <c:pt idx="57">
                  <c:v>34</c:v>
                </c:pt>
                <c:pt idx="58">
                  <c:v>45</c:v>
                </c:pt>
                <c:pt idx="59">
                  <c:v>46</c:v>
                </c:pt>
                <c:pt idx="60">
                  <c:v>31</c:v>
                </c:pt>
                <c:pt idx="61">
                  <c:v>28</c:v>
                </c:pt>
                <c:pt idx="62">
                  <c:v>29</c:v>
                </c:pt>
                <c:pt idx="63">
                  <c:v>32</c:v>
                </c:pt>
                <c:pt idx="64">
                  <c:v>28</c:v>
                </c:pt>
                <c:pt idx="65">
                  <c:v>32</c:v>
                </c:pt>
                <c:pt idx="66">
                  <c:v>43</c:v>
                </c:pt>
                <c:pt idx="67">
                  <c:v>29</c:v>
                </c:pt>
                <c:pt idx="68">
                  <c:v>31</c:v>
                </c:pt>
                <c:pt idx="69">
                  <c:v>30</c:v>
                </c:pt>
                <c:pt idx="70">
                  <c:v>47</c:v>
                </c:pt>
                <c:pt idx="71">
                  <c:v>48</c:v>
                </c:pt>
                <c:pt idx="72">
                  <c:v>35</c:v>
                </c:pt>
                <c:pt idx="73">
                  <c:v>30</c:v>
                </c:pt>
                <c:pt idx="74">
                  <c:v>39</c:v>
                </c:pt>
                <c:pt idx="75">
                  <c:v>50</c:v>
                </c:pt>
                <c:pt idx="76">
                  <c:v>32</c:v>
                </c:pt>
                <c:pt idx="77">
                  <c:v>38</c:v>
                </c:pt>
                <c:pt idx="78">
                  <c:v>33</c:v>
                </c:pt>
                <c:pt idx="79">
                  <c:v>36</c:v>
                </c:pt>
                <c:pt idx="80">
                  <c:v>38</c:v>
                </c:pt>
                <c:pt idx="81">
                  <c:v>35</c:v>
                </c:pt>
                <c:pt idx="82">
                  <c:v>41</c:v>
                </c:pt>
                <c:pt idx="83">
                  <c:v>50</c:v>
                </c:pt>
                <c:pt idx="84">
                  <c:v>39</c:v>
                </c:pt>
                <c:pt idx="85">
                  <c:v>30</c:v>
                </c:pt>
                <c:pt idx="86">
                  <c:v>48</c:v>
                </c:pt>
                <c:pt idx="87">
                  <c:v>39</c:v>
                </c:pt>
                <c:pt idx="88">
                  <c:v>47</c:v>
                </c:pt>
                <c:pt idx="89">
                  <c:v>48</c:v>
                </c:pt>
                <c:pt idx="90">
                  <c:v>33</c:v>
                </c:pt>
                <c:pt idx="91">
                  <c:v>47</c:v>
                </c:pt>
                <c:pt idx="92">
                  <c:v>51</c:v>
                </c:pt>
                <c:pt idx="93">
                  <c:v>31</c:v>
                </c:pt>
                <c:pt idx="94">
                  <c:v>33</c:v>
                </c:pt>
                <c:pt idx="95">
                  <c:v>31</c:v>
                </c:pt>
                <c:pt idx="96">
                  <c:v>44</c:v>
                </c:pt>
                <c:pt idx="97">
                  <c:v>37</c:v>
                </c:pt>
                <c:pt idx="98">
                  <c:v>52</c:v>
                </c:pt>
                <c:pt idx="99">
                  <c:v>48</c:v>
                </c:pt>
                <c:pt idx="100">
                  <c:v>34</c:v>
                </c:pt>
                <c:pt idx="101">
                  <c:v>30</c:v>
                </c:pt>
                <c:pt idx="102">
                  <c:v>46</c:v>
                </c:pt>
                <c:pt idx="103">
                  <c:v>49</c:v>
                </c:pt>
                <c:pt idx="104">
                  <c:v>41</c:v>
                </c:pt>
                <c:pt idx="105">
                  <c:v>43</c:v>
                </c:pt>
                <c:pt idx="106">
                  <c:v>56</c:v>
                </c:pt>
                <c:pt idx="107">
                  <c:v>31</c:v>
                </c:pt>
                <c:pt idx="108">
                  <c:v>53</c:v>
                </c:pt>
                <c:pt idx="109">
                  <c:v>42</c:v>
                </c:pt>
                <c:pt idx="110">
                  <c:v>48</c:v>
                </c:pt>
                <c:pt idx="111">
                  <c:v>47</c:v>
                </c:pt>
                <c:pt idx="112">
                  <c:v>50</c:v>
                </c:pt>
                <c:pt idx="113">
                  <c:v>48</c:v>
                </c:pt>
                <c:pt idx="114">
                  <c:v>37</c:v>
                </c:pt>
                <c:pt idx="115">
                  <c:v>48</c:v>
                </c:pt>
                <c:pt idx="116">
                  <c:v>50</c:v>
                </c:pt>
                <c:pt idx="117">
                  <c:v>32</c:v>
                </c:pt>
                <c:pt idx="118">
                  <c:v>32</c:v>
                </c:pt>
                <c:pt idx="119">
                  <c:v>35</c:v>
                </c:pt>
                <c:pt idx="120">
                  <c:v>56</c:v>
                </c:pt>
                <c:pt idx="121">
                  <c:v>40</c:v>
                </c:pt>
                <c:pt idx="122">
                  <c:v>55</c:v>
                </c:pt>
                <c:pt idx="123">
                  <c:v>64</c:v>
                </c:pt>
                <c:pt idx="124">
                  <c:v>31</c:v>
                </c:pt>
                <c:pt idx="125">
                  <c:v>51</c:v>
                </c:pt>
                <c:pt idx="126">
                  <c:v>49</c:v>
                </c:pt>
                <c:pt idx="127">
                  <c:v>56</c:v>
                </c:pt>
                <c:pt idx="128">
                  <c:v>56</c:v>
                </c:pt>
                <c:pt idx="129">
                  <c:v>40</c:v>
                </c:pt>
                <c:pt idx="130">
                  <c:v>57</c:v>
                </c:pt>
                <c:pt idx="131">
                  <c:v>40</c:v>
                </c:pt>
                <c:pt idx="132">
                  <c:v>34</c:v>
                </c:pt>
                <c:pt idx="133">
                  <c:v>58</c:v>
                </c:pt>
                <c:pt idx="134">
                  <c:v>32</c:v>
                </c:pt>
                <c:pt idx="135">
                  <c:v>55</c:v>
                </c:pt>
                <c:pt idx="136">
                  <c:v>43</c:v>
                </c:pt>
                <c:pt idx="137">
                  <c:v>53</c:v>
                </c:pt>
                <c:pt idx="138">
                  <c:v>58</c:v>
                </c:pt>
                <c:pt idx="139">
                  <c:v>59</c:v>
                </c:pt>
                <c:pt idx="140">
                  <c:v>47</c:v>
                </c:pt>
                <c:pt idx="141">
                  <c:v>34</c:v>
                </c:pt>
                <c:pt idx="142">
                  <c:v>45</c:v>
                </c:pt>
                <c:pt idx="143">
                  <c:v>34</c:v>
                </c:pt>
                <c:pt idx="144">
                  <c:v>53</c:v>
                </c:pt>
                <c:pt idx="145">
                  <c:v>63</c:v>
                </c:pt>
                <c:pt idx="146">
                  <c:v>56</c:v>
                </c:pt>
                <c:pt idx="147">
                  <c:v>45</c:v>
                </c:pt>
                <c:pt idx="148">
                  <c:v>32</c:v>
                </c:pt>
                <c:pt idx="149">
                  <c:v>43</c:v>
                </c:pt>
                <c:pt idx="150">
                  <c:v>56</c:v>
                </c:pt>
                <c:pt idx="151">
                  <c:v>42</c:v>
                </c:pt>
                <c:pt idx="152">
                  <c:v>48</c:v>
                </c:pt>
                <c:pt idx="153">
                  <c:v>59</c:v>
                </c:pt>
                <c:pt idx="154">
                  <c:v>43</c:v>
                </c:pt>
                <c:pt idx="155">
                  <c:v>36</c:v>
                </c:pt>
                <c:pt idx="156">
                  <c:v>44</c:v>
                </c:pt>
                <c:pt idx="157">
                  <c:v>58</c:v>
                </c:pt>
                <c:pt idx="158">
                  <c:v>46</c:v>
                </c:pt>
                <c:pt idx="159">
                  <c:v>44</c:v>
                </c:pt>
                <c:pt idx="160">
                  <c:v>54</c:v>
                </c:pt>
                <c:pt idx="161">
                  <c:v>42</c:v>
                </c:pt>
                <c:pt idx="162">
                  <c:v>67</c:v>
                </c:pt>
                <c:pt idx="163">
                  <c:v>65</c:v>
                </c:pt>
                <c:pt idx="164">
                  <c:v>48</c:v>
                </c:pt>
                <c:pt idx="165">
                  <c:v>50</c:v>
                </c:pt>
                <c:pt idx="166">
                  <c:v>77</c:v>
                </c:pt>
                <c:pt idx="167">
                  <c:v>47</c:v>
                </c:pt>
                <c:pt idx="168">
                  <c:v>60</c:v>
                </c:pt>
                <c:pt idx="169">
                  <c:v>66</c:v>
                </c:pt>
                <c:pt idx="170">
                  <c:v>70</c:v>
                </c:pt>
                <c:pt idx="171">
                  <c:v>76</c:v>
                </c:pt>
                <c:pt idx="172">
                  <c:v>36</c:v>
                </c:pt>
                <c:pt idx="173">
                  <c:v>39</c:v>
                </c:pt>
                <c:pt idx="174">
                  <c:v>50</c:v>
                </c:pt>
                <c:pt idx="175">
                  <c:v>58</c:v>
                </c:pt>
                <c:pt idx="176">
                  <c:v>60</c:v>
                </c:pt>
                <c:pt idx="177">
                  <c:v>62</c:v>
                </c:pt>
                <c:pt idx="178">
                  <c:v>65</c:v>
                </c:pt>
                <c:pt idx="179">
                  <c:v>64</c:v>
                </c:pt>
                <c:pt idx="180">
                  <c:v>47</c:v>
                </c:pt>
                <c:pt idx="181">
                  <c:v>59</c:v>
                </c:pt>
                <c:pt idx="182">
                  <c:v>68</c:v>
                </c:pt>
                <c:pt idx="183">
                  <c:v>68</c:v>
                </c:pt>
                <c:pt idx="184">
                  <c:v>49</c:v>
                </c:pt>
                <c:pt idx="185">
                  <c:v>55</c:v>
                </c:pt>
                <c:pt idx="186">
                  <c:v>46</c:v>
                </c:pt>
                <c:pt idx="187">
                  <c:v>41</c:v>
                </c:pt>
                <c:pt idx="188">
                  <c:v>44</c:v>
                </c:pt>
                <c:pt idx="189">
                  <c:v>44</c:v>
                </c:pt>
                <c:pt idx="190">
                  <c:v>66</c:v>
                </c:pt>
                <c:pt idx="191">
                  <c:v>40</c:v>
                </c:pt>
                <c:pt idx="192">
                  <c:v>39</c:v>
                </c:pt>
                <c:pt idx="193">
                  <c:v>49</c:v>
                </c:pt>
                <c:pt idx="194">
                  <c:v>80</c:v>
                </c:pt>
                <c:pt idx="195">
                  <c:v>56</c:v>
                </c:pt>
                <c:pt idx="196">
                  <c:v>50</c:v>
                </c:pt>
                <c:pt idx="197">
                  <c:v>64</c:v>
                </c:pt>
                <c:pt idx="198">
                  <c:v>76</c:v>
                </c:pt>
                <c:pt idx="199">
                  <c:v>44</c:v>
                </c:pt>
                <c:pt idx="200">
                  <c:v>44</c:v>
                </c:pt>
                <c:pt idx="201">
                  <c:v>59</c:v>
                </c:pt>
                <c:pt idx="202">
                  <c:v>49</c:v>
                </c:pt>
                <c:pt idx="203">
                  <c:v>72</c:v>
                </c:pt>
                <c:pt idx="204">
                  <c:v>69</c:v>
                </c:pt>
                <c:pt idx="205">
                  <c:v>64</c:v>
                </c:pt>
                <c:pt idx="206">
                  <c:v>37</c:v>
                </c:pt>
                <c:pt idx="207">
                  <c:v>74</c:v>
                </c:pt>
                <c:pt idx="208">
                  <c:v>58</c:v>
                </c:pt>
                <c:pt idx="209">
                  <c:v>50</c:v>
                </c:pt>
                <c:pt idx="210">
                  <c:v>52</c:v>
                </c:pt>
                <c:pt idx="211">
                  <c:v>38</c:v>
                </c:pt>
                <c:pt idx="212">
                  <c:v>56</c:v>
                </c:pt>
                <c:pt idx="213">
                  <c:v>48</c:v>
                </c:pt>
                <c:pt idx="214">
                  <c:v>52</c:v>
                </c:pt>
                <c:pt idx="215">
                  <c:v>34</c:v>
                </c:pt>
                <c:pt idx="216">
                  <c:v>66</c:v>
                </c:pt>
                <c:pt idx="217">
                  <c:v>36</c:v>
                </c:pt>
                <c:pt idx="218">
                  <c:v>38</c:v>
                </c:pt>
                <c:pt idx="219">
                  <c:v>50</c:v>
                </c:pt>
                <c:pt idx="220">
                  <c:v>55</c:v>
                </c:pt>
                <c:pt idx="221">
                  <c:v>56</c:v>
                </c:pt>
                <c:pt idx="222">
                  <c:v>49</c:v>
                </c:pt>
                <c:pt idx="223">
                  <c:v>43</c:v>
                </c:pt>
                <c:pt idx="224">
                  <c:v>54</c:v>
                </c:pt>
                <c:pt idx="225">
                  <c:v>43</c:v>
                </c:pt>
                <c:pt idx="226">
                  <c:v>44</c:v>
                </c:pt>
                <c:pt idx="227">
                  <c:v>49</c:v>
                </c:pt>
                <c:pt idx="228">
                  <c:v>42</c:v>
                </c:pt>
                <c:pt idx="229">
                  <c:v>45</c:v>
                </c:pt>
                <c:pt idx="230">
                  <c:v>58</c:v>
                </c:pt>
                <c:pt idx="231">
                  <c:v>53</c:v>
                </c:pt>
                <c:pt idx="232">
                  <c:v>58</c:v>
                </c:pt>
                <c:pt idx="233">
                  <c:v>55</c:v>
                </c:pt>
                <c:pt idx="234">
                  <c:v>33</c:v>
                </c:pt>
                <c:pt idx="235">
                  <c:v>64</c:v>
                </c:pt>
                <c:pt idx="236">
                  <c:v>55</c:v>
                </c:pt>
                <c:pt idx="237">
                  <c:v>46</c:v>
                </c:pt>
                <c:pt idx="238">
                  <c:v>45</c:v>
                </c:pt>
                <c:pt idx="239">
                  <c:v>49</c:v>
                </c:pt>
                <c:pt idx="240">
                  <c:v>40</c:v>
                </c:pt>
                <c:pt idx="241">
                  <c:v>51</c:v>
                </c:pt>
                <c:pt idx="242">
                  <c:v>58</c:v>
                </c:pt>
                <c:pt idx="243">
                  <c:v>41</c:v>
                </c:pt>
                <c:pt idx="244">
                  <c:v>53</c:v>
                </c:pt>
                <c:pt idx="245">
                  <c:v>50</c:v>
                </c:pt>
                <c:pt idx="246">
                  <c:v>54</c:v>
                </c:pt>
                <c:pt idx="247">
                  <c:v>39</c:v>
                </c:pt>
                <c:pt idx="248">
                  <c:v>60</c:v>
                </c:pt>
                <c:pt idx="249">
                  <c:v>49</c:v>
                </c:pt>
                <c:pt idx="250">
                  <c:v>37</c:v>
                </c:pt>
                <c:pt idx="251">
                  <c:v>45</c:v>
                </c:pt>
                <c:pt idx="252">
                  <c:v>50</c:v>
                </c:pt>
                <c:pt idx="253">
                  <c:v>38</c:v>
                </c:pt>
                <c:pt idx="254">
                  <c:v>36</c:v>
                </c:pt>
                <c:pt idx="255">
                  <c:v>42</c:v>
                </c:pt>
                <c:pt idx="256">
                  <c:v>29</c:v>
                </c:pt>
                <c:pt idx="257">
                  <c:v>41</c:v>
                </c:pt>
                <c:pt idx="258">
                  <c:v>37</c:v>
                </c:pt>
                <c:pt idx="259">
                  <c:v>53</c:v>
                </c:pt>
                <c:pt idx="260">
                  <c:v>37</c:v>
                </c:pt>
                <c:pt idx="261">
                  <c:v>48</c:v>
                </c:pt>
                <c:pt idx="262">
                  <c:v>52</c:v>
                </c:pt>
                <c:pt idx="263">
                  <c:v>42</c:v>
                </c:pt>
                <c:pt idx="264">
                  <c:v>34</c:v>
                </c:pt>
                <c:pt idx="265">
                  <c:v>39</c:v>
                </c:pt>
                <c:pt idx="266">
                  <c:v>43</c:v>
                </c:pt>
                <c:pt idx="267">
                  <c:v>33</c:v>
                </c:pt>
                <c:pt idx="268">
                  <c:v>51</c:v>
                </c:pt>
                <c:pt idx="269">
                  <c:v>51</c:v>
                </c:pt>
                <c:pt idx="270">
                  <c:v>38</c:v>
                </c:pt>
                <c:pt idx="271">
                  <c:v>48</c:v>
                </c:pt>
                <c:pt idx="272">
                  <c:v>29</c:v>
                </c:pt>
                <c:pt idx="273">
                  <c:v>43</c:v>
                </c:pt>
                <c:pt idx="274">
                  <c:v>32</c:v>
                </c:pt>
                <c:pt idx="275">
                  <c:v>34</c:v>
                </c:pt>
                <c:pt idx="276">
                  <c:v>33</c:v>
                </c:pt>
                <c:pt idx="277">
                  <c:v>33</c:v>
                </c:pt>
                <c:pt idx="278">
                  <c:v>42</c:v>
                </c:pt>
                <c:pt idx="279">
                  <c:v>31</c:v>
                </c:pt>
                <c:pt idx="280">
                  <c:v>47</c:v>
                </c:pt>
                <c:pt idx="281">
                  <c:v>47</c:v>
                </c:pt>
                <c:pt idx="282">
                  <c:v>51</c:v>
                </c:pt>
                <c:pt idx="283">
                  <c:v>47</c:v>
                </c:pt>
                <c:pt idx="284">
                  <c:v>39</c:v>
                </c:pt>
                <c:pt idx="285">
                  <c:v>28</c:v>
                </c:pt>
                <c:pt idx="286">
                  <c:v>28</c:v>
                </c:pt>
                <c:pt idx="287">
                  <c:v>36</c:v>
                </c:pt>
                <c:pt idx="288">
                  <c:v>28</c:v>
                </c:pt>
                <c:pt idx="289">
                  <c:v>46</c:v>
                </c:pt>
                <c:pt idx="290">
                  <c:v>33</c:v>
                </c:pt>
                <c:pt idx="291">
                  <c:v>41</c:v>
                </c:pt>
                <c:pt idx="292">
                  <c:v>50</c:v>
                </c:pt>
                <c:pt idx="293">
                  <c:v>28</c:v>
                </c:pt>
                <c:pt idx="294">
                  <c:v>35</c:v>
                </c:pt>
                <c:pt idx="295">
                  <c:v>50</c:v>
                </c:pt>
                <c:pt idx="296">
                  <c:v>48</c:v>
                </c:pt>
                <c:pt idx="297">
                  <c:v>44</c:v>
                </c:pt>
                <c:pt idx="298">
                  <c:v>47</c:v>
                </c:pt>
                <c:pt idx="299">
                  <c:v>52</c:v>
                </c:pt>
                <c:pt idx="300">
                  <c:v>28</c:v>
                </c:pt>
                <c:pt idx="301">
                  <c:v>34</c:v>
                </c:pt>
                <c:pt idx="302">
                  <c:v>35</c:v>
                </c:pt>
                <c:pt idx="303">
                  <c:v>38</c:v>
                </c:pt>
                <c:pt idx="304">
                  <c:v>43</c:v>
                </c:pt>
                <c:pt idx="305">
                  <c:v>46</c:v>
                </c:pt>
                <c:pt idx="306">
                  <c:v>38</c:v>
                </c:pt>
                <c:pt idx="307">
                  <c:v>39</c:v>
                </c:pt>
                <c:pt idx="308">
                  <c:v>45</c:v>
                </c:pt>
                <c:pt idx="309">
                  <c:v>28</c:v>
                </c:pt>
                <c:pt idx="310">
                  <c:v>34</c:v>
                </c:pt>
                <c:pt idx="311">
                  <c:v>37</c:v>
                </c:pt>
                <c:pt idx="312">
                  <c:v>33</c:v>
                </c:pt>
                <c:pt idx="313">
                  <c:v>28</c:v>
                </c:pt>
                <c:pt idx="314">
                  <c:v>33</c:v>
                </c:pt>
                <c:pt idx="315">
                  <c:v>38</c:v>
                </c:pt>
                <c:pt idx="316">
                  <c:v>26</c:v>
                </c:pt>
                <c:pt idx="317">
                  <c:v>28</c:v>
                </c:pt>
                <c:pt idx="318">
                  <c:v>47</c:v>
                </c:pt>
                <c:pt idx="319">
                  <c:v>28</c:v>
                </c:pt>
                <c:pt idx="320">
                  <c:v>31</c:v>
                </c:pt>
                <c:pt idx="321">
                  <c:v>37</c:v>
                </c:pt>
                <c:pt idx="322">
                  <c:v>34</c:v>
                </c:pt>
                <c:pt idx="323">
                  <c:v>41</c:v>
                </c:pt>
                <c:pt idx="324">
                  <c:v>28</c:v>
                </c:pt>
                <c:pt idx="325">
                  <c:v>40</c:v>
                </c:pt>
                <c:pt idx="326">
                  <c:v>47</c:v>
                </c:pt>
                <c:pt idx="327">
                  <c:v>46</c:v>
                </c:pt>
                <c:pt idx="328">
                  <c:v>32</c:v>
                </c:pt>
                <c:pt idx="329">
                  <c:v>30</c:v>
                </c:pt>
                <c:pt idx="330">
                  <c:v>30</c:v>
                </c:pt>
                <c:pt idx="331">
                  <c:v>37</c:v>
                </c:pt>
                <c:pt idx="332">
                  <c:v>27</c:v>
                </c:pt>
                <c:pt idx="333">
                  <c:v>28</c:v>
                </c:pt>
                <c:pt idx="334">
                  <c:v>34</c:v>
                </c:pt>
                <c:pt idx="335">
                  <c:v>35</c:v>
                </c:pt>
                <c:pt idx="336">
                  <c:v>19</c:v>
                </c:pt>
                <c:pt idx="337">
                  <c:v>16</c:v>
                </c:pt>
                <c:pt idx="338">
                  <c:v>11</c:v>
                </c:pt>
                <c:pt idx="339">
                  <c:v>28</c:v>
                </c:pt>
                <c:pt idx="340">
                  <c:v>26</c:v>
                </c:pt>
                <c:pt idx="341">
                  <c:v>30</c:v>
                </c:pt>
                <c:pt idx="342">
                  <c:v>19</c:v>
                </c:pt>
                <c:pt idx="343">
                  <c:v>15</c:v>
                </c:pt>
                <c:pt idx="344">
                  <c:v>33</c:v>
                </c:pt>
                <c:pt idx="345">
                  <c:v>22</c:v>
                </c:pt>
                <c:pt idx="346">
                  <c:v>26</c:v>
                </c:pt>
                <c:pt idx="347">
                  <c:v>24</c:v>
                </c:pt>
                <c:pt idx="348">
                  <c:v>30</c:v>
                </c:pt>
                <c:pt idx="349">
                  <c:v>30</c:v>
                </c:pt>
                <c:pt idx="350">
                  <c:v>16</c:v>
                </c:pt>
                <c:pt idx="351">
                  <c:v>27</c:v>
                </c:pt>
                <c:pt idx="352">
                  <c:v>33</c:v>
                </c:pt>
                <c:pt idx="353">
                  <c:v>20</c:v>
                </c:pt>
                <c:pt idx="354">
                  <c:v>23</c:v>
                </c:pt>
                <c:pt idx="355">
                  <c:v>17</c:v>
                </c:pt>
                <c:pt idx="356">
                  <c:v>20</c:v>
                </c:pt>
                <c:pt idx="357">
                  <c:v>26</c:v>
                </c:pt>
                <c:pt idx="358">
                  <c:v>19</c:v>
                </c:pt>
                <c:pt idx="359">
                  <c:v>23</c:v>
                </c:pt>
                <c:pt idx="360">
                  <c:v>33</c:v>
                </c:pt>
                <c:pt idx="361">
                  <c:v>32</c:v>
                </c:pt>
                <c:pt idx="362">
                  <c:v>17</c:v>
                </c:pt>
                <c:pt idx="363">
                  <c:v>22</c:v>
                </c:pt>
                <c:pt idx="364">
                  <c:v>9</c:v>
                </c:pt>
              </c:numCache>
            </c:numRef>
          </c:xVal>
          <c:yVal>
            <c:numRef>
              <c:f>Lembar3!$C$2:$C$367</c:f>
              <c:numCache>
                <c:formatCode>General</c:formatCode>
                <c:ptCount val="366"/>
                <c:pt idx="0">
                  <c:v>10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18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18</c:v>
                </c:pt>
                <c:pt idx="10">
                  <c:v>12</c:v>
                </c:pt>
                <c:pt idx="11">
                  <c:v>14</c:v>
                </c:pt>
                <c:pt idx="12">
                  <c:v>15</c:v>
                </c:pt>
                <c:pt idx="13">
                  <c:v>17</c:v>
                </c:pt>
                <c:pt idx="14">
                  <c:v>18</c:v>
                </c:pt>
                <c:pt idx="15">
                  <c:v>12</c:v>
                </c:pt>
                <c:pt idx="16">
                  <c:v>14</c:v>
                </c:pt>
                <c:pt idx="17">
                  <c:v>16</c:v>
                </c:pt>
                <c:pt idx="18">
                  <c:v>17</c:v>
                </c:pt>
                <c:pt idx="19">
                  <c:v>12</c:v>
                </c:pt>
                <c:pt idx="20">
                  <c:v>14</c:v>
                </c:pt>
                <c:pt idx="21">
                  <c:v>16</c:v>
                </c:pt>
                <c:pt idx="22">
                  <c:v>17</c:v>
                </c:pt>
                <c:pt idx="23">
                  <c:v>12</c:v>
                </c:pt>
                <c:pt idx="24">
                  <c:v>14</c:v>
                </c:pt>
                <c:pt idx="25">
                  <c:v>16</c:v>
                </c:pt>
                <c:pt idx="26">
                  <c:v>17</c:v>
                </c:pt>
                <c:pt idx="27">
                  <c:v>13</c:v>
                </c:pt>
                <c:pt idx="28">
                  <c:v>14</c:v>
                </c:pt>
                <c:pt idx="29">
                  <c:v>17</c:v>
                </c:pt>
                <c:pt idx="30">
                  <c:v>18</c:v>
                </c:pt>
                <c:pt idx="31">
                  <c:v>18</c:v>
                </c:pt>
                <c:pt idx="32">
                  <c:v>20</c:v>
                </c:pt>
                <c:pt idx="33">
                  <c:v>21</c:v>
                </c:pt>
                <c:pt idx="34">
                  <c:v>22</c:v>
                </c:pt>
                <c:pt idx="35">
                  <c:v>18</c:v>
                </c:pt>
                <c:pt idx="36">
                  <c:v>20</c:v>
                </c:pt>
                <c:pt idx="37">
                  <c:v>21</c:v>
                </c:pt>
                <c:pt idx="38">
                  <c:v>22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  <c:pt idx="46">
                  <c:v>21</c:v>
                </c:pt>
                <c:pt idx="47">
                  <c:v>18</c:v>
                </c:pt>
                <c:pt idx="48">
                  <c:v>19</c:v>
                </c:pt>
                <c:pt idx="49">
                  <c:v>20</c:v>
                </c:pt>
                <c:pt idx="50">
                  <c:v>21</c:v>
                </c:pt>
                <c:pt idx="51">
                  <c:v>18</c:v>
                </c:pt>
                <c:pt idx="52">
                  <c:v>19</c:v>
                </c:pt>
                <c:pt idx="53">
                  <c:v>20</c:v>
                </c:pt>
                <c:pt idx="54">
                  <c:v>21</c:v>
                </c:pt>
                <c:pt idx="55">
                  <c:v>18</c:v>
                </c:pt>
                <c:pt idx="56">
                  <c:v>19</c:v>
                </c:pt>
                <c:pt idx="57">
                  <c:v>20</c:v>
                </c:pt>
                <c:pt idx="58">
                  <c:v>22</c:v>
                </c:pt>
                <c:pt idx="59">
                  <c:v>23</c:v>
                </c:pt>
                <c:pt idx="60">
                  <c:v>24</c:v>
                </c:pt>
                <c:pt idx="61">
                  <c:v>24</c:v>
                </c:pt>
                <c:pt idx="62">
                  <c:v>25</c:v>
                </c:pt>
                <c:pt idx="63">
                  <c:v>23</c:v>
                </c:pt>
                <c:pt idx="64">
                  <c:v>24</c:v>
                </c:pt>
                <c:pt idx="65">
                  <c:v>24</c:v>
                </c:pt>
                <c:pt idx="66">
                  <c:v>25</c:v>
                </c:pt>
                <c:pt idx="67">
                  <c:v>23</c:v>
                </c:pt>
                <c:pt idx="68">
                  <c:v>24</c:v>
                </c:pt>
                <c:pt idx="69">
                  <c:v>24</c:v>
                </c:pt>
                <c:pt idx="70">
                  <c:v>25</c:v>
                </c:pt>
                <c:pt idx="71">
                  <c:v>23</c:v>
                </c:pt>
                <c:pt idx="72">
                  <c:v>23</c:v>
                </c:pt>
                <c:pt idx="73">
                  <c:v>24</c:v>
                </c:pt>
                <c:pt idx="74">
                  <c:v>24</c:v>
                </c:pt>
                <c:pt idx="75">
                  <c:v>25</c:v>
                </c:pt>
                <c:pt idx="76">
                  <c:v>23</c:v>
                </c:pt>
                <c:pt idx="77">
                  <c:v>23</c:v>
                </c:pt>
                <c:pt idx="78">
                  <c:v>24</c:v>
                </c:pt>
                <c:pt idx="79">
                  <c:v>24</c:v>
                </c:pt>
                <c:pt idx="80">
                  <c:v>25</c:v>
                </c:pt>
                <c:pt idx="81">
                  <c:v>23</c:v>
                </c:pt>
                <c:pt idx="82">
                  <c:v>23</c:v>
                </c:pt>
                <c:pt idx="83">
                  <c:v>24</c:v>
                </c:pt>
                <c:pt idx="84">
                  <c:v>25</c:v>
                </c:pt>
                <c:pt idx="85">
                  <c:v>25</c:v>
                </c:pt>
                <c:pt idx="86">
                  <c:v>23</c:v>
                </c:pt>
                <c:pt idx="87">
                  <c:v>24</c:v>
                </c:pt>
                <c:pt idx="88">
                  <c:v>24</c:v>
                </c:pt>
                <c:pt idx="89">
                  <c:v>25</c:v>
                </c:pt>
                <c:pt idx="90">
                  <c:v>25</c:v>
                </c:pt>
                <c:pt idx="91">
                  <c:v>26</c:v>
                </c:pt>
                <c:pt idx="92">
                  <c:v>26</c:v>
                </c:pt>
                <c:pt idx="93">
                  <c:v>27</c:v>
                </c:pt>
                <c:pt idx="94">
                  <c:v>28</c:v>
                </c:pt>
                <c:pt idx="95">
                  <c:v>25</c:v>
                </c:pt>
                <c:pt idx="96">
                  <c:v>26</c:v>
                </c:pt>
                <c:pt idx="97">
                  <c:v>26</c:v>
                </c:pt>
                <c:pt idx="98">
                  <c:v>27</c:v>
                </c:pt>
                <c:pt idx="99">
                  <c:v>25</c:v>
                </c:pt>
                <c:pt idx="100">
                  <c:v>26</c:v>
                </c:pt>
                <c:pt idx="101">
                  <c:v>27</c:v>
                </c:pt>
                <c:pt idx="102">
                  <c:v>27</c:v>
                </c:pt>
                <c:pt idx="103">
                  <c:v>25</c:v>
                </c:pt>
                <c:pt idx="104">
                  <c:v>26</c:v>
                </c:pt>
                <c:pt idx="105">
                  <c:v>27</c:v>
                </c:pt>
                <c:pt idx="106">
                  <c:v>27</c:v>
                </c:pt>
                <c:pt idx="107">
                  <c:v>25</c:v>
                </c:pt>
                <c:pt idx="108">
                  <c:v>26</c:v>
                </c:pt>
                <c:pt idx="109">
                  <c:v>27</c:v>
                </c:pt>
                <c:pt idx="110">
                  <c:v>27</c:v>
                </c:pt>
                <c:pt idx="111">
                  <c:v>25</c:v>
                </c:pt>
                <c:pt idx="112">
                  <c:v>26</c:v>
                </c:pt>
                <c:pt idx="113">
                  <c:v>27</c:v>
                </c:pt>
                <c:pt idx="114">
                  <c:v>27</c:v>
                </c:pt>
                <c:pt idx="115">
                  <c:v>25</c:v>
                </c:pt>
                <c:pt idx="116">
                  <c:v>25</c:v>
                </c:pt>
                <c:pt idx="117">
                  <c:v>26</c:v>
                </c:pt>
                <c:pt idx="118">
                  <c:v>27</c:v>
                </c:pt>
                <c:pt idx="119">
                  <c:v>27</c:v>
                </c:pt>
                <c:pt idx="120">
                  <c:v>29</c:v>
                </c:pt>
                <c:pt idx="121">
                  <c:v>29</c:v>
                </c:pt>
                <c:pt idx="122">
                  <c:v>30</c:v>
                </c:pt>
                <c:pt idx="123">
                  <c:v>31</c:v>
                </c:pt>
                <c:pt idx="124">
                  <c:v>28</c:v>
                </c:pt>
                <c:pt idx="125">
                  <c:v>29</c:v>
                </c:pt>
                <c:pt idx="126">
                  <c:v>29</c:v>
                </c:pt>
                <c:pt idx="127">
                  <c:v>30</c:v>
                </c:pt>
                <c:pt idx="128">
                  <c:v>31</c:v>
                </c:pt>
                <c:pt idx="129">
                  <c:v>28</c:v>
                </c:pt>
                <c:pt idx="130">
                  <c:v>29</c:v>
                </c:pt>
                <c:pt idx="131">
                  <c:v>29</c:v>
                </c:pt>
                <c:pt idx="132">
                  <c:v>30</c:v>
                </c:pt>
                <c:pt idx="133">
                  <c:v>31</c:v>
                </c:pt>
                <c:pt idx="134">
                  <c:v>28</c:v>
                </c:pt>
                <c:pt idx="135">
                  <c:v>29</c:v>
                </c:pt>
                <c:pt idx="136">
                  <c:v>29</c:v>
                </c:pt>
                <c:pt idx="137">
                  <c:v>30</c:v>
                </c:pt>
                <c:pt idx="138">
                  <c:v>31</c:v>
                </c:pt>
                <c:pt idx="139">
                  <c:v>28</c:v>
                </c:pt>
                <c:pt idx="140">
                  <c:v>29</c:v>
                </c:pt>
                <c:pt idx="141">
                  <c:v>30</c:v>
                </c:pt>
                <c:pt idx="142">
                  <c:v>31</c:v>
                </c:pt>
                <c:pt idx="143">
                  <c:v>28</c:v>
                </c:pt>
                <c:pt idx="144">
                  <c:v>29</c:v>
                </c:pt>
                <c:pt idx="145">
                  <c:v>30</c:v>
                </c:pt>
                <c:pt idx="146">
                  <c:v>31</c:v>
                </c:pt>
                <c:pt idx="147">
                  <c:v>29</c:v>
                </c:pt>
                <c:pt idx="148">
                  <c:v>29</c:v>
                </c:pt>
                <c:pt idx="149">
                  <c:v>30</c:v>
                </c:pt>
                <c:pt idx="150">
                  <c:v>31</c:v>
                </c:pt>
                <c:pt idx="151">
                  <c:v>31</c:v>
                </c:pt>
                <c:pt idx="152">
                  <c:v>33</c:v>
                </c:pt>
                <c:pt idx="153">
                  <c:v>35</c:v>
                </c:pt>
                <c:pt idx="154">
                  <c:v>38</c:v>
                </c:pt>
                <c:pt idx="155">
                  <c:v>32</c:v>
                </c:pt>
                <c:pt idx="156">
                  <c:v>34</c:v>
                </c:pt>
                <c:pt idx="157">
                  <c:v>36</c:v>
                </c:pt>
                <c:pt idx="158">
                  <c:v>39</c:v>
                </c:pt>
                <c:pt idx="159">
                  <c:v>32</c:v>
                </c:pt>
                <c:pt idx="160">
                  <c:v>35</c:v>
                </c:pt>
                <c:pt idx="161">
                  <c:v>36</c:v>
                </c:pt>
                <c:pt idx="162">
                  <c:v>40</c:v>
                </c:pt>
                <c:pt idx="163">
                  <c:v>32</c:v>
                </c:pt>
                <c:pt idx="164">
                  <c:v>35</c:v>
                </c:pt>
                <c:pt idx="165">
                  <c:v>36</c:v>
                </c:pt>
                <c:pt idx="166">
                  <c:v>41</c:v>
                </c:pt>
                <c:pt idx="167">
                  <c:v>31</c:v>
                </c:pt>
                <c:pt idx="168">
                  <c:v>32</c:v>
                </c:pt>
                <c:pt idx="169">
                  <c:v>35</c:v>
                </c:pt>
                <c:pt idx="170">
                  <c:v>37</c:v>
                </c:pt>
                <c:pt idx="171">
                  <c:v>41</c:v>
                </c:pt>
                <c:pt idx="172">
                  <c:v>31</c:v>
                </c:pt>
                <c:pt idx="173">
                  <c:v>33</c:v>
                </c:pt>
                <c:pt idx="174">
                  <c:v>35</c:v>
                </c:pt>
                <c:pt idx="175">
                  <c:v>37</c:v>
                </c:pt>
                <c:pt idx="176">
                  <c:v>42</c:v>
                </c:pt>
                <c:pt idx="177">
                  <c:v>31</c:v>
                </c:pt>
                <c:pt idx="178">
                  <c:v>33</c:v>
                </c:pt>
                <c:pt idx="179">
                  <c:v>35</c:v>
                </c:pt>
                <c:pt idx="180">
                  <c:v>38</c:v>
                </c:pt>
                <c:pt idx="181">
                  <c:v>43</c:v>
                </c:pt>
                <c:pt idx="182">
                  <c:v>38</c:v>
                </c:pt>
                <c:pt idx="183">
                  <c:v>35</c:v>
                </c:pt>
                <c:pt idx="184">
                  <c:v>34</c:v>
                </c:pt>
                <c:pt idx="185">
                  <c:v>32</c:v>
                </c:pt>
                <c:pt idx="186">
                  <c:v>39</c:v>
                </c:pt>
                <c:pt idx="187">
                  <c:v>35</c:v>
                </c:pt>
                <c:pt idx="188">
                  <c:v>34</c:v>
                </c:pt>
                <c:pt idx="189">
                  <c:v>33</c:v>
                </c:pt>
                <c:pt idx="190">
                  <c:v>40</c:v>
                </c:pt>
                <c:pt idx="191">
                  <c:v>35</c:v>
                </c:pt>
                <c:pt idx="192">
                  <c:v>34</c:v>
                </c:pt>
                <c:pt idx="193">
                  <c:v>33</c:v>
                </c:pt>
                <c:pt idx="194">
                  <c:v>40</c:v>
                </c:pt>
                <c:pt idx="195">
                  <c:v>35</c:v>
                </c:pt>
                <c:pt idx="196">
                  <c:v>34</c:v>
                </c:pt>
                <c:pt idx="197">
                  <c:v>33</c:v>
                </c:pt>
                <c:pt idx="198">
                  <c:v>41</c:v>
                </c:pt>
                <c:pt idx="199">
                  <c:v>36</c:v>
                </c:pt>
                <c:pt idx="200">
                  <c:v>35</c:v>
                </c:pt>
                <c:pt idx="201">
                  <c:v>33</c:v>
                </c:pt>
                <c:pt idx="202">
                  <c:v>42</c:v>
                </c:pt>
                <c:pt idx="203">
                  <c:v>37</c:v>
                </c:pt>
                <c:pt idx="204">
                  <c:v>35</c:v>
                </c:pt>
                <c:pt idx="205">
                  <c:v>33</c:v>
                </c:pt>
                <c:pt idx="206">
                  <c:v>32</c:v>
                </c:pt>
                <c:pt idx="207">
                  <c:v>43</c:v>
                </c:pt>
                <c:pt idx="208">
                  <c:v>38</c:v>
                </c:pt>
                <c:pt idx="209">
                  <c:v>35</c:v>
                </c:pt>
                <c:pt idx="210">
                  <c:v>34</c:v>
                </c:pt>
                <c:pt idx="211">
                  <c:v>32</c:v>
                </c:pt>
                <c:pt idx="212">
                  <c:v>32</c:v>
                </c:pt>
                <c:pt idx="213">
                  <c:v>31</c:v>
                </c:pt>
                <c:pt idx="214">
                  <c:v>30</c:v>
                </c:pt>
                <c:pt idx="215">
                  <c:v>29</c:v>
                </c:pt>
                <c:pt idx="216">
                  <c:v>32</c:v>
                </c:pt>
                <c:pt idx="217">
                  <c:v>31</c:v>
                </c:pt>
                <c:pt idx="218">
                  <c:v>30</c:v>
                </c:pt>
                <c:pt idx="219">
                  <c:v>29</c:v>
                </c:pt>
                <c:pt idx="220">
                  <c:v>32</c:v>
                </c:pt>
                <c:pt idx="221">
                  <c:v>31</c:v>
                </c:pt>
                <c:pt idx="222">
                  <c:v>30</c:v>
                </c:pt>
                <c:pt idx="223">
                  <c:v>29</c:v>
                </c:pt>
                <c:pt idx="224">
                  <c:v>29</c:v>
                </c:pt>
                <c:pt idx="225">
                  <c:v>32</c:v>
                </c:pt>
                <c:pt idx="226">
                  <c:v>31</c:v>
                </c:pt>
                <c:pt idx="227">
                  <c:v>30</c:v>
                </c:pt>
                <c:pt idx="228">
                  <c:v>30</c:v>
                </c:pt>
                <c:pt idx="229">
                  <c:v>29</c:v>
                </c:pt>
                <c:pt idx="230">
                  <c:v>32</c:v>
                </c:pt>
                <c:pt idx="231">
                  <c:v>31</c:v>
                </c:pt>
                <c:pt idx="232">
                  <c:v>30</c:v>
                </c:pt>
                <c:pt idx="233">
                  <c:v>30</c:v>
                </c:pt>
                <c:pt idx="234">
                  <c:v>29</c:v>
                </c:pt>
                <c:pt idx="235">
                  <c:v>32</c:v>
                </c:pt>
                <c:pt idx="236">
                  <c:v>30</c:v>
                </c:pt>
                <c:pt idx="237">
                  <c:v>30</c:v>
                </c:pt>
                <c:pt idx="238">
                  <c:v>29</c:v>
                </c:pt>
                <c:pt idx="239">
                  <c:v>32</c:v>
                </c:pt>
                <c:pt idx="240">
                  <c:v>30</c:v>
                </c:pt>
                <c:pt idx="241">
                  <c:v>30</c:v>
                </c:pt>
                <c:pt idx="242">
                  <c:v>29</c:v>
                </c:pt>
                <c:pt idx="243">
                  <c:v>29</c:v>
                </c:pt>
                <c:pt idx="244">
                  <c:v>28</c:v>
                </c:pt>
                <c:pt idx="245">
                  <c:v>27</c:v>
                </c:pt>
                <c:pt idx="246">
                  <c:v>26</c:v>
                </c:pt>
                <c:pt idx="247">
                  <c:v>26</c:v>
                </c:pt>
                <c:pt idx="248">
                  <c:v>29</c:v>
                </c:pt>
                <c:pt idx="249">
                  <c:v>28</c:v>
                </c:pt>
                <c:pt idx="250">
                  <c:v>27</c:v>
                </c:pt>
                <c:pt idx="251">
                  <c:v>26</c:v>
                </c:pt>
                <c:pt idx="252">
                  <c:v>26</c:v>
                </c:pt>
                <c:pt idx="253">
                  <c:v>28</c:v>
                </c:pt>
                <c:pt idx="254">
                  <c:v>27</c:v>
                </c:pt>
                <c:pt idx="255">
                  <c:v>26</c:v>
                </c:pt>
                <c:pt idx="256">
                  <c:v>26</c:v>
                </c:pt>
                <c:pt idx="257">
                  <c:v>28</c:v>
                </c:pt>
                <c:pt idx="258">
                  <c:v>27</c:v>
                </c:pt>
                <c:pt idx="259">
                  <c:v>26</c:v>
                </c:pt>
                <c:pt idx="260">
                  <c:v>26</c:v>
                </c:pt>
                <c:pt idx="261">
                  <c:v>28</c:v>
                </c:pt>
                <c:pt idx="262">
                  <c:v>27</c:v>
                </c:pt>
                <c:pt idx="263">
                  <c:v>26</c:v>
                </c:pt>
                <c:pt idx="264">
                  <c:v>26</c:v>
                </c:pt>
                <c:pt idx="265">
                  <c:v>28</c:v>
                </c:pt>
                <c:pt idx="266">
                  <c:v>28</c:v>
                </c:pt>
                <c:pt idx="267">
                  <c:v>27</c:v>
                </c:pt>
                <c:pt idx="268">
                  <c:v>26</c:v>
                </c:pt>
                <c:pt idx="269">
                  <c:v>29</c:v>
                </c:pt>
                <c:pt idx="270">
                  <c:v>28</c:v>
                </c:pt>
                <c:pt idx="271">
                  <c:v>27</c:v>
                </c:pt>
                <c:pt idx="272">
                  <c:v>26</c:v>
                </c:pt>
                <c:pt idx="273">
                  <c:v>25</c:v>
                </c:pt>
                <c:pt idx="274">
                  <c:v>25</c:v>
                </c:pt>
                <c:pt idx="275">
                  <c:v>24</c:v>
                </c:pt>
                <c:pt idx="276">
                  <c:v>24</c:v>
                </c:pt>
                <c:pt idx="277">
                  <c:v>25</c:v>
                </c:pt>
                <c:pt idx="278">
                  <c:v>25</c:v>
                </c:pt>
                <c:pt idx="279">
                  <c:v>25</c:v>
                </c:pt>
                <c:pt idx="280">
                  <c:v>24</c:v>
                </c:pt>
                <c:pt idx="281">
                  <c:v>25</c:v>
                </c:pt>
                <c:pt idx="282">
                  <c:v>25</c:v>
                </c:pt>
                <c:pt idx="283">
                  <c:v>25</c:v>
                </c:pt>
                <c:pt idx="284">
                  <c:v>24</c:v>
                </c:pt>
                <c:pt idx="285">
                  <c:v>25</c:v>
                </c:pt>
                <c:pt idx="286">
                  <c:v>25</c:v>
                </c:pt>
                <c:pt idx="287">
                  <c:v>25</c:v>
                </c:pt>
                <c:pt idx="288">
                  <c:v>24</c:v>
                </c:pt>
                <c:pt idx="289">
                  <c:v>25</c:v>
                </c:pt>
                <c:pt idx="290">
                  <c:v>25</c:v>
                </c:pt>
                <c:pt idx="291">
                  <c:v>25</c:v>
                </c:pt>
                <c:pt idx="292">
                  <c:v>24</c:v>
                </c:pt>
                <c:pt idx="293">
                  <c:v>24</c:v>
                </c:pt>
                <c:pt idx="294">
                  <c:v>25</c:v>
                </c:pt>
                <c:pt idx="295">
                  <c:v>25</c:v>
                </c:pt>
                <c:pt idx="296">
                  <c:v>25</c:v>
                </c:pt>
                <c:pt idx="297">
                  <c:v>24</c:v>
                </c:pt>
                <c:pt idx="298">
                  <c:v>24</c:v>
                </c:pt>
                <c:pt idx="299">
                  <c:v>26</c:v>
                </c:pt>
                <c:pt idx="300">
                  <c:v>25</c:v>
                </c:pt>
                <c:pt idx="301">
                  <c:v>25</c:v>
                </c:pt>
                <c:pt idx="302">
                  <c:v>24</c:v>
                </c:pt>
                <c:pt idx="303">
                  <c:v>24</c:v>
                </c:pt>
                <c:pt idx="304">
                  <c:v>23</c:v>
                </c:pt>
                <c:pt idx="305">
                  <c:v>22</c:v>
                </c:pt>
                <c:pt idx="306">
                  <c:v>21</c:v>
                </c:pt>
                <c:pt idx="307">
                  <c:v>19</c:v>
                </c:pt>
                <c:pt idx="308">
                  <c:v>23</c:v>
                </c:pt>
                <c:pt idx="309">
                  <c:v>22</c:v>
                </c:pt>
                <c:pt idx="310">
                  <c:v>21</c:v>
                </c:pt>
                <c:pt idx="311">
                  <c:v>19</c:v>
                </c:pt>
                <c:pt idx="312">
                  <c:v>23</c:v>
                </c:pt>
                <c:pt idx="313">
                  <c:v>22</c:v>
                </c:pt>
                <c:pt idx="314">
                  <c:v>21</c:v>
                </c:pt>
                <c:pt idx="315">
                  <c:v>19</c:v>
                </c:pt>
                <c:pt idx="316">
                  <c:v>19</c:v>
                </c:pt>
                <c:pt idx="317">
                  <c:v>23</c:v>
                </c:pt>
                <c:pt idx="318">
                  <c:v>23</c:v>
                </c:pt>
                <c:pt idx="319">
                  <c:v>21</c:v>
                </c:pt>
                <c:pt idx="320">
                  <c:v>20</c:v>
                </c:pt>
                <c:pt idx="321">
                  <c:v>19</c:v>
                </c:pt>
                <c:pt idx="322">
                  <c:v>23</c:v>
                </c:pt>
                <c:pt idx="323">
                  <c:v>22</c:v>
                </c:pt>
                <c:pt idx="324">
                  <c:v>20</c:v>
                </c:pt>
                <c:pt idx="325">
                  <c:v>19</c:v>
                </c:pt>
                <c:pt idx="326">
                  <c:v>23</c:v>
                </c:pt>
                <c:pt idx="327">
                  <c:v>22</c:v>
                </c:pt>
                <c:pt idx="328">
                  <c:v>20</c:v>
                </c:pt>
                <c:pt idx="329">
                  <c:v>19</c:v>
                </c:pt>
                <c:pt idx="330">
                  <c:v>23</c:v>
                </c:pt>
                <c:pt idx="331">
                  <c:v>22</c:v>
                </c:pt>
                <c:pt idx="332">
                  <c:v>20</c:v>
                </c:pt>
                <c:pt idx="333">
                  <c:v>19</c:v>
                </c:pt>
                <c:pt idx="334">
                  <c:v>19</c:v>
                </c:pt>
                <c:pt idx="335">
                  <c:v>17</c:v>
                </c:pt>
                <c:pt idx="336">
                  <c:v>15</c:v>
                </c:pt>
                <c:pt idx="337">
                  <c:v>13</c:v>
                </c:pt>
                <c:pt idx="338">
                  <c:v>10</c:v>
                </c:pt>
                <c:pt idx="339">
                  <c:v>19</c:v>
                </c:pt>
                <c:pt idx="340">
                  <c:v>17</c:v>
                </c:pt>
                <c:pt idx="341">
                  <c:v>15</c:v>
                </c:pt>
                <c:pt idx="342">
                  <c:v>14</c:v>
                </c:pt>
                <c:pt idx="343">
                  <c:v>11</c:v>
                </c:pt>
                <c:pt idx="344">
                  <c:v>17</c:v>
                </c:pt>
                <c:pt idx="345">
                  <c:v>15</c:v>
                </c:pt>
                <c:pt idx="346">
                  <c:v>14</c:v>
                </c:pt>
                <c:pt idx="347">
                  <c:v>13</c:v>
                </c:pt>
                <c:pt idx="348">
                  <c:v>17</c:v>
                </c:pt>
                <c:pt idx="349">
                  <c:v>15</c:v>
                </c:pt>
                <c:pt idx="350">
                  <c:v>14</c:v>
                </c:pt>
                <c:pt idx="351">
                  <c:v>13</c:v>
                </c:pt>
                <c:pt idx="352">
                  <c:v>18</c:v>
                </c:pt>
                <c:pt idx="353">
                  <c:v>16</c:v>
                </c:pt>
                <c:pt idx="354">
                  <c:v>15</c:v>
                </c:pt>
                <c:pt idx="355">
                  <c:v>13</c:v>
                </c:pt>
                <c:pt idx="356">
                  <c:v>18</c:v>
                </c:pt>
                <c:pt idx="357">
                  <c:v>16</c:v>
                </c:pt>
                <c:pt idx="358">
                  <c:v>15</c:v>
                </c:pt>
                <c:pt idx="359">
                  <c:v>13</c:v>
                </c:pt>
                <c:pt idx="360">
                  <c:v>19</c:v>
                </c:pt>
                <c:pt idx="361">
                  <c:v>16</c:v>
                </c:pt>
                <c:pt idx="362">
                  <c:v>15</c:v>
                </c:pt>
                <c:pt idx="363">
                  <c:v>13</c:v>
                </c:pt>
                <c:pt idx="364">
                  <c:v>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D58-43FE-9BCC-8BBEE00178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775896"/>
        <c:axId val="241770016"/>
      </c:scatterChart>
      <c:valAx>
        <c:axId val="241775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70016"/>
        <c:crosses val="autoZero"/>
        <c:crossBetween val="midCat"/>
      </c:valAx>
      <c:valAx>
        <c:axId val="24177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75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Lembar3!$C$1</c:f>
              <c:strCache>
                <c:ptCount val="1"/>
                <c:pt idx="0">
                  <c:v>Sales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Lembar3!$B$2:$B$366</c:f>
              <c:numCache>
                <c:formatCode>General</c:formatCode>
                <c:ptCount val="365"/>
                <c:pt idx="0">
                  <c:v>15</c:v>
                </c:pt>
                <c:pt idx="1">
                  <c:v>15</c:v>
                </c:pt>
                <c:pt idx="2">
                  <c:v>27</c:v>
                </c:pt>
                <c:pt idx="3">
                  <c:v>28</c:v>
                </c:pt>
                <c:pt idx="4">
                  <c:v>33</c:v>
                </c:pt>
                <c:pt idx="5">
                  <c:v>23</c:v>
                </c:pt>
                <c:pt idx="6">
                  <c:v>19</c:v>
                </c:pt>
                <c:pt idx="7">
                  <c:v>28</c:v>
                </c:pt>
                <c:pt idx="8">
                  <c:v>20</c:v>
                </c:pt>
                <c:pt idx="9">
                  <c:v>33</c:v>
                </c:pt>
                <c:pt idx="10">
                  <c:v>23</c:v>
                </c:pt>
                <c:pt idx="11">
                  <c:v>16</c:v>
                </c:pt>
                <c:pt idx="12">
                  <c:v>19</c:v>
                </c:pt>
                <c:pt idx="13">
                  <c:v>23</c:v>
                </c:pt>
                <c:pt idx="14">
                  <c:v>33</c:v>
                </c:pt>
                <c:pt idx="15">
                  <c:v>24</c:v>
                </c:pt>
                <c:pt idx="16">
                  <c:v>26</c:v>
                </c:pt>
                <c:pt idx="17">
                  <c:v>33</c:v>
                </c:pt>
                <c:pt idx="18">
                  <c:v>30</c:v>
                </c:pt>
                <c:pt idx="19">
                  <c:v>20</c:v>
                </c:pt>
                <c:pt idx="20">
                  <c:v>16</c:v>
                </c:pt>
                <c:pt idx="21">
                  <c:v>19</c:v>
                </c:pt>
                <c:pt idx="22">
                  <c:v>21</c:v>
                </c:pt>
                <c:pt idx="23">
                  <c:v>20</c:v>
                </c:pt>
                <c:pt idx="24">
                  <c:v>24</c:v>
                </c:pt>
                <c:pt idx="25">
                  <c:v>18</c:v>
                </c:pt>
                <c:pt idx="26">
                  <c:v>22</c:v>
                </c:pt>
                <c:pt idx="27">
                  <c:v>15</c:v>
                </c:pt>
                <c:pt idx="28">
                  <c:v>27</c:v>
                </c:pt>
                <c:pt idx="29">
                  <c:v>20</c:v>
                </c:pt>
                <c:pt idx="30">
                  <c:v>37</c:v>
                </c:pt>
                <c:pt idx="31">
                  <c:v>35</c:v>
                </c:pt>
                <c:pt idx="32">
                  <c:v>22</c:v>
                </c:pt>
                <c:pt idx="33">
                  <c:v>25</c:v>
                </c:pt>
                <c:pt idx="34">
                  <c:v>46</c:v>
                </c:pt>
                <c:pt idx="35">
                  <c:v>32</c:v>
                </c:pt>
                <c:pt idx="36">
                  <c:v>28</c:v>
                </c:pt>
                <c:pt idx="37">
                  <c:v>39</c:v>
                </c:pt>
                <c:pt idx="38">
                  <c:v>31</c:v>
                </c:pt>
                <c:pt idx="39">
                  <c:v>39</c:v>
                </c:pt>
                <c:pt idx="40">
                  <c:v>40</c:v>
                </c:pt>
                <c:pt idx="41">
                  <c:v>35</c:v>
                </c:pt>
                <c:pt idx="42">
                  <c:v>41</c:v>
                </c:pt>
                <c:pt idx="43">
                  <c:v>34</c:v>
                </c:pt>
                <c:pt idx="44">
                  <c:v>35</c:v>
                </c:pt>
                <c:pt idx="45">
                  <c:v>33</c:v>
                </c:pt>
                <c:pt idx="46">
                  <c:v>31</c:v>
                </c:pt>
                <c:pt idx="47">
                  <c:v>29</c:v>
                </c:pt>
                <c:pt idx="48">
                  <c:v>25</c:v>
                </c:pt>
                <c:pt idx="49">
                  <c:v>28</c:v>
                </c:pt>
                <c:pt idx="50">
                  <c:v>25</c:v>
                </c:pt>
                <c:pt idx="51">
                  <c:v>28</c:v>
                </c:pt>
                <c:pt idx="52">
                  <c:v>36</c:v>
                </c:pt>
                <c:pt idx="53">
                  <c:v>23</c:v>
                </c:pt>
                <c:pt idx="54">
                  <c:v>36</c:v>
                </c:pt>
                <c:pt idx="55">
                  <c:v>21</c:v>
                </c:pt>
                <c:pt idx="56">
                  <c:v>32</c:v>
                </c:pt>
                <c:pt idx="57">
                  <c:v>34</c:v>
                </c:pt>
                <c:pt idx="58">
                  <c:v>45</c:v>
                </c:pt>
                <c:pt idx="59">
                  <c:v>46</c:v>
                </c:pt>
                <c:pt idx="60">
                  <c:v>31</c:v>
                </c:pt>
                <c:pt idx="61">
                  <c:v>28</c:v>
                </c:pt>
                <c:pt idx="62">
                  <c:v>29</c:v>
                </c:pt>
                <c:pt idx="63">
                  <c:v>32</c:v>
                </c:pt>
                <c:pt idx="64">
                  <c:v>28</c:v>
                </c:pt>
                <c:pt idx="65">
                  <c:v>32</c:v>
                </c:pt>
                <c:pt idx="66">
                  <c:v>43</c:v>
                </c:pt>
                <c:pt idx="67">
                  <c:v>29</c:v>
                </c:pt>
                <c:pt idx="68">
                  <c:v>31</c:v>
                </c:pt>
                <c:pt idx="69">
                  <c:v>30</c:v>
                </c:pt>
                <c:pt idx="70">
                  <c:v>47</c:v>
                </c:pt>
                <c:pt idx="71">
                  <c:v>48</c:v>
                </c:pt>
                <c:pt idx="72">
                  <c:v>35</c:v>
                </c:pt>
                <c:pt idx="73">
                  <c:v>30</c:v>
                </c:pt>
                <c:pt idx="74">
                  <c:v>39</c:v>
                </c:pt>
                <c:pt idx="75">
                  <c:v>50</c:v>
                </c:pt>
                <c:pt idx="76">
                  <c:v>32</c:v>
                </c:pt>
                <c:pt idx="77">
                  <c:v>38</c:v>
                </c:pt>
                <c:pt idx="78">
                  <c:v>33</c:v>
                </c:pt>
                <c:pt idx="79">
                  <c:v>36</c:v>
                </c:pt>
                <c:pt idx="80">
                  <c:v>38</c:v>
                </c:pt>
                <c:pt idx="81">
                  <c:v>35</c:v>
                </c:pt>
                <c:pt idx="82">
                  <c:v>41</c:v>
                </c:pt>
                <c:pt idx="83">
                  <c:v>50</c:v>
                </c:pt>
                <c:pt idx="84">
                  <c:v>39</c:v>
                </c:pt>
                <c:pt idx="85">
                  <c:v>30</c:v>
                </c:pt>
                <c:pt idx="86">
                  <c:v>48</c:v>
                </c:pt>
                <c:pt idx="87">
                  <c:v>39</c:v>
                </c:pt>
                <c:pt idx="88">
                  <c:v>47</c:v>
                </c:pt>
                <c:pt idx="89">
                  <c:v>48</c:v>
                </c:pt>
                <c:pt idx="90">
                  <c:v>33</c:v>
                </c:pt>
                <c:pt idx="91">
                  <c:v>47</c:v>
                </c:pt>
                <c:pt idx="92">
                  <c:v>51</c:v>
                </c:pt>
                <c:pt idx="93">
                  <c:v>31</c:v>
                </c:pt>
                <c:pt idx="94">
                  <c:v>33</c:v>
                </c:pt>
                <c:pt idx="95">
                  <c:v>31</c:v>
                </c:pt>
                <c:pt idx="96">
                  <c:v>44</c:v>
                </c:pt>
                <c:pt idx="97">
                  <c:v>37</c:v>
                </c:pt>
                <c:pt idx="98">
                  <c:v>52</c:v>
                </c:pt>
                <c:pt idx="99">
                  <c:v>48</c:v>
                </c:pt>
                <c:pt idx="100">
                  <c:v>34</c:v>
                </c:pt>
                <c:pt idx="101">
                  <c:v>30</c:v>
                </c:pt>
                <c:pt idx="102">
                  <c:v>46</c:v>
                </c:pt>
                <c:pt idx="103">
                  <c:v>49</c:v>
                </c:pt>
                <c:pt idx="104">
                  <c:v>41</c:v>
                </c:pt>
                <c:pt idx="105">
                  <c:v>43</c:v>
                </c:pt>
                <c:pt idx="106">
                  <c:v>56</c:v>
                </c:pt>
                <c:pt idx="107">
                  <c:v>31</c:v>
                </c:pt>
                <c:pt idx="108">
                  <c:v>53</c:v>
                </c:pt>
                <c:pt idx="109">
                  <c:v>42</c:v>
                </c:pt>
                <c:pt idx="110">
                  <c:v>48</c:v>
                </c:pt>
                <c:pt idx="111">
                  <c:v>47</c:v>
                </c:pt>
                <c:pt idx="112">
                  <c:v>50</c:v>
                </c:pt>
                <c:pt idx="113">
                  <c:v>48</c:v>
                </c:pt>
                <c:pt idx="114">
                  <c:v>37</c:v>
                </c:pt>
                <c:pt idx="115">
                  <c:v>48</c:v>
                </c:pt>
                <c:pt idx="116">
                  <c:v>50</c:v>
                </c:pt>
                <c:pt idx="117">
                  <c:v>32</c:v>
                </c:pt>
                <c:pt idx="118">
                  <c:v>32</c:v>
                </c:pt>
                <c:pt idx="119">
                  <c:v>35</c:v>
                </c:pt>
                <c:pt idx="120">
                  <c:v>56</c:v>
                </c:pt>
                <c:pt idx="121">
                  <c:v>40</c:v>
                </c:pt>
                <c:pt idx="122">
                  <c:v>55</c:v>
                </c:pt>
                <c:pt idx="123">
                  <c:v>64</c:v>
                </c:pt>
                <c:pt idx="124">
                  <c:v>31</c:v>
                </c:pt>
                <c:pt idx="125">
                  <c:v>51</c:v>
                </c:pt>
                <c:pt idx="126">
                  <c:v>49</c:v>
                </c:pt>
                <c:pt idx="127">
                  <c:v>56</c:v>
                </c:pt>
                <c:pt idx="128">
                  <c:v>56</c:v>
                </c:pt>
                <c:pt idx="129">
                  <c:v>40</c:v>
                </c:pt>
                <c:pt idx="130">
                  <c:v>57</c:v>
                </c:pt>
                <c:pt idx="131">
                  <c:v>40</c:v>
                </c:pt>
                <c:pt idx="132">
                  <c:v>34</c:v>
                </c:pt>
                <c:pt idx="133">
                  <c:v>58</c:v>
                </c:pt>
                <c:pt idx="134">
                  <c:v>32</c:v>
                </c:pt>
                <c:pt idx="135">
                  <c:v>55</c:v>
                </c:pt>
                <c:pt idx="136">
                  <c:v>43</c:v>
                </c:pt>
                <c:pt idx="137">
                  <c:v>53</c:v>
                </c:pt>
                <c:pt idx="138">
                  <c:v>58</c:v>
                </c:pt>
                <c:pt idx="139">
                  <c:v>59</c:v>
                </c:pt>
                <c:pt idx="140">
                  <c:v>47</c:v>
                </c:pt>
                <c:pt idx="141">
                  <c:v>34</c:v>
                </c:pt>
                <c:pt idx="142">
                  <c:v>45</c:v>
                </c:pt>
                <c:pt idx="143">
                  <c:v>34</c:v>
                </c:pt>
                <c:pt idx="144">
                  <c:v>53</c:v>
                </c:pt>
                <c:pt idx="145">
                  <c:v>63</c:v>
                </c:pt>
                <c:pt idx="146">
                  <c:v>56</c:v>
                </c:pt>
                <c:pt idx="147">
                  <c:v>45</c:v>
                </c:pt>
                <c:pt idx="148">
                  <c:v>32</c:v>
                </c:pt>
                <c:pt idx="149">
                  <c:v>43</c:v>
                </c:pt>
                <c:pt idx="150">
                  <c:v>56</c:v>
                </c:pt>
                <c:pt idx="151">
                  <c:v>42</c:v>
                </c:pt>
                <c:pt idx="152">
                  <c:v>48</c:v>
                </c:pt>
                <c:pt idx="153">
                  <c:v>59</c:v>
                </c:pt>
                <c:pt idx="154">
                  <c:v>43</c:v>
                </c:pt>
                <c:pt idx="155">
                  <c:v>36</c:v>
                </c:pt>
                <c:pt idx="156">
                  <c:v>44</c:v>
                </c:pt>
                <c:pt idx="157">
                  <c:v>58</c:v>
                </c:pt>
                <c:pt idx="158">
                  <c:v>46</c:v>
                </c:pt>
                <c:pt idx="159">
                  <c:v>44</c:v>
                </c:pt>
                <c:pt idx="160">
                  <c:v>54</c:v>
                </c:pt>
                <c:pt idx="161">
                  <c:v>42</c:v>
                </c:pt>
                <c:pt idx="162">
                  <c:v>67</c:v>
                </c:pt>
                <c:pt idx="163">
                  <c:v>65</c:v>
                </c:pt>
                <c:pt idx="164">
                  <c:v>48</c:v>
                </c:pt>
                <c:pt idx="165">
                  <c:v>50</c:v>
                </c:pt>
                <c:pt idx="166">
                  <c:v>77</c:v>
                </c:pt>
                <c:pt idx="167">
                  <c:v>47</c:v>
                </c:pt>
                <c:pt idx="168">
                  <c:v>60</c:v>
                </c:pt>
                <c:pt idx="169">
                  <c:v>66</c:v>
                </c:pt>
                <c:pt idx="170">
                  <c:v>70</c:v>
                </c:pt>
                <c:pt idx="171">
                  <c:v>76</c:v>
                </c:pt>
                <c:pt idx="172">
                  <c:v>36</c:v>
                </c:pt>
                <c:pt idx="173">
                  <c:v>39</c:v>
                </c:pt>
                <c:pt idx="174">
                  <c:v>50</c:v>
                </c:pt>
                <c:pt idx="175">
                  <c:v>58</c:v>
                </c:pt>
                <c:pt idx="176">
                  <c:v>60</c:v>
                </c:pt>
                <c:pt idx="177">
                  <c:v>62</c:v>
                </c:pt>
                <c:pt idx="178">
                  <c:v>65</c:v>
                </c:pt>
                <c:pt idx="179">
                  <c:v>64</c:v>
                </c:pt>
                <c:pt idx="180">
                  <c:v>47</c:v>
                </c:pt>
                <c:pt idx="181">
                  <c:v>59</c:v>
                </c:pt>
                <c:pt idx="182">
                  <c:v>68</c:v>
                </c:pt>
                <c:pt idx="183">
                  <c:v>68</c:v>
                </c:pt>
                <c:pt idx="184">
                  <c:v>49</c:v>
                </c:pt>
                <c:pt idx="185">
                  <c:v>55</c:v>
                </c:pt>
                <c:pt idx="186">
                  <c:v>46</c:v>
                </c:pt>
                <c:pt idx="187">
                  <c:v>41</c:v>
                </c:pt>
                <c:pt idx="188">
                  <c:v>44</c:v>
                </c:pt>
                <c:pt idx="189">
                  <c:v>44</c:v>
                </c:pt>
                <c:pt idx="190">
                  <c:v>66</c:v>
                </c:pt>
                <c:pt idx="191">
                  <c:v>40</c:v>
                </c:pt>
                <c:pt idx="192">
                  <c:v>39</c:v>
                </c:pt>
                <c:pt idx="193">
                  <c:v>49</c:v>
                </c:pt>
                <c:pt idx="194">
                  <c:v>80</c:v>
                </c:pt>
                <c:pt idx="195">
                  <c:v>56</c:v>
                </c:pt>
                <c:pt idx="196">
                  <c:v>50</c:v>
                </c:pt>
                <c:pt idx="197">
                  <c:v>64</c:v>
                </c:pt>
                <c:pt idx="198">
                  <c:v>76</c:v>
                </c:pt>
                <c:pt idx="199">
                  <c:v>44</c:v>
                </c:pt>
                <c:pt idx="200">
                  <c:v>44</c:v>
                </c:pt>
                <c:pt idx="201">
                  <c:v>59</c:v>
                </c:pt>
                <c:pt idx="202">
                  <c:v>49</c:v>
                </c:pt>
                <c:pt idx="203">
                  <c:v>72</c:v>
                </c:pt>
                <c:pt idx="204">
                  <c:v>69</c:v>
                </c:pt>
                <c:pt idx="205">
                  <c:v>64</c:v>
                </c:pt>
                <c:pt idx="206">
                  <c:v>37</c:v>
                </c:pt>
                <c:pt idx="207">
                  <c:v>74</c:v>
                </c:pt>
                <c:pt idx="208">
                  <c:v>58</c:v>
                </c:pt>
                <c:pt idx="209">
                  <c:v>50</c:v>
                </c:pt>
                <c:pt idx="210">
                  <c:v>52</c:v>
                </c:pt>
                <c:pt idx="211">
                  <c:v>38</c:v>
                </c:pt>
                <c:pt idx="212">
                  <c:v>56</c:v>
                </c:pt>
                <c:pt idx="213">
                  <c:v>48</c:v>
                </c:pt>
                <c:pt idx="214">
                  <c:v>52</c:v>
                </c:pt>
                <c:pt idx="215">
                  <c:v>34</c:v>
                </c:pt>
                <c:pt idx="216">
                  <c:v>66</c:v>
                </c:pt>
                <c:pt idx="217">
                  <c:v>36</c:v>
                </c:pt>
                <c:pt idx="218">
                  <c:v>38</c:v>
                </c:pt>
                <c:pt idx="219">
                  <c:v>50</c:v>
                </c:pt>
                <c:pt idx="220">
                  <c:v>55</c:v>
                </c:pt>
                <c:pt idx="221">
                  <c:v>56</c:v>
                </c:pt>
                <c:pt idx="222">
                  <c:v>49</c:v>
                </c:pt>
                <c:pt idx="223">
                  <c:v>43</c:v>
                </c:pt>
                <c:pt idx="224">
                  <c:v>54</c:v>
                </c:pt>
                <c:pt idx="225">
                  <c:v>43</c:v>
                </c:pt>
                <c:pt idx="226">
                  <c:v>44</c:v>
                </c:pt>
                <c:pt idx="227">
                  <c:v>49</c:v>
                </c:pt>
                <c:pt idx="228">
                  <c:v>42</c:v>
                </c:pt>
                <c:pt idx="229">
                  <c:v>45</c:v>
                </c:pt>
                <c:pt idx="230">
                  <c:v>58</c:v>
                </c:pt>
                <c:pt idx="231">
                  <c:v>53</c:v>
                </c:pt>
                <c:pt idx="232">
                  <c:v>58</c:v>
                </c:pt>
                <c:pt idx="233">
                  <c:v>55</c:v>
                </c:pt>
                <c:pt idx="234">
                  <c:v>33</c:v>
                </c:pt>
                <c:pt idx="235">
                  <c:v>64</c:v>
                </c:pt>
                <c:pt idx="236">
                  <c:v>55</c:v>
                </c:pt>
                <c:pt idx="237">
                  <c:v>46</c:v>
                </c:pt>
                <c:pt idx="238">
                  <c:v>45</c:v>
                </c:pt>
                <c:pt idx="239">
                  <c:v>49</c:v>
                </c:pt>
                <c:pt idx="240">
                  <c:v>40</c:v>
                </c:pt>
                <c:pt idx="241">
                  <c:v>51</c:v>
                </c:pt>
                <c:pt idx="242">
                  <c:v>58</c:v>
                </c:pt>
                <c:pt idx="243">
                  <c:v>41</c:v>
                </c:pt>
                <c:pt idx="244">
                  <c:v>53</c:v>
                </c:pt>
                <c:pt idx="245">
                  <c:v>50</c:v>
                </c:pt>
                <c:pt idx="246">
                  <c:v>54</c:v>
                </c:pt>
                <c:pt idx="247">
                  <c:v>39</c:v>
                </c:pt>
                <c:pt idx="248">
                  <c:v>60</c:v>
                </c:pt>
                <c:pt idx="249">
                  <c:v>49</c:v>
                </c:pt>
                <c:pt idx="250">
                  <c:v>37</c:v>
                </c:pt>
                <c:pt idx="251">
                  <c:v>45</c:v>
                </c:pt>
                <c:pt idx="252">
                  <c:v>50</c:v>
                </c:pt>
                <c:pt idx="253">
                  <c:v>38</c:v>
                </c:pt>
                <c:pt idx="254">
                  <c:v>36</c:v>
                </c:pt>
                <c:pt idx="255">
                  <c:v>42</c:v>
                </c:pt>
                <c:pt idx="256">
                  <c:v>29</c:v>
                </c:pt>
                <c:pt idx="257">
                  <c:v>41</c:v>
                </c:pt>
                <c:pt idx="258">
                  <c:v>37</c:v>
                </c:pt>
                <c:pt idx="259">
                  <c:v>53</c:v>
                </c:pt>
                <c:pt idx="260">
                  <c:v>37</c:v>
                </c:pt>
                <c:pt idx="261">
                  <c:v>48</c:v>
                </c:pt>
                <c:pt idx="262">
                  <c:v>52</c:v>
                </c:pt>
                <c:pt idx="263">
                  <c:v>42</c:v>
                </c:pt>
                <c:pt idx="264">
                  <c:v>34</c:v>
                </c:pt>
                <c:pt idx="265">
                  <c:v>39</c:v>
                </c:pt>
                <c:pt idx="266">
                  <c:v>43</c:v>
                </c:pt>
                <c:pt idx="267">
                  <c:v>33</c:v>
                </c:pt>
                <c:pt idx="268">
                  <c:v>51</c:v>
                </c:pt>
                <c:pt idx="269">
                  <c:v>51</c:v>
                </c:pt>
                <c:pt idx="270">
                  <c:v>38</c:v>
                </c:pt>
                <c:pt idx="271">
                  <c:v>48</c:v>
                </c:pt>
                <c:pt idx="272">
                  <c:v>29</c:v>
                </c:pt>
                <c:pt idx="273">
                  <c:v>43</c:v>
                </c:pt>
                <c:pt idx="274">
                  <c:v>32</c:v>
                </c:pt>
                <c:pt idx="275">
                  <c:v>34</c:v>
                </c:pt>
                <c:pt idx="276">
                  <c:v>33</c:v>
                </c:pt>
                <c:pt idx="277">
                  <c:v>33</c:v>
                </c:pt>
                <c:pt idx="278">
                  <c:v>42</c:v>
                </c:pt>
                <c:pt idx="279">
                  <c:v>31</c:v>
                </c:pt>
                <c:pt idx="280">
                  <c:v>47</c:v>
                </c:pt>
                <c:pt idx="281">
                  <c:v>47</c:v>
                </c:pt>
                <c:pt idx="282">
                  <c:v>51</c:v>
                </c:pt>
                <c:pt idx="283">
                  <c:v>47</c:v>
                </c:pt>
                <c:pt idx="284">
                  <c:v>39</c:v>
                </c:pt>
                <c:pt idx="285">
                  <c:v>28</c:v>
                </c:pt>
                <c:pt idx="286">
                  <c:v>28</c:v>
                </c:pt>
                <c:pt idx="287">
                  <c:v>36</c:v>
                </c:pt>
                <c:pt idx="288">
                  <c:v>28</c:v>
                </c:pt>
                <c:pt idx="289">
                  <c:v>46</c:v>
                </c:pt>
                <c:pt idx="290">
                  <c:v>33</c:v>
                </c:pt>
                <c:pt idx="291">
                  <c:v>41</c:v>
                </c:pt>
                <c:pt idx="292">
                  <c:v>50</c:v>
                </c:pt>
                <c:pt idx="293">
                  <c:v>28</c:v>
                </c:pt>
                <c:pt idx="294">
                  <c:v>35</c:v>
                </c:pt>
                <c:pt idx="295">
                  <c:v>50</c:v>
                </c:pt>
                <c:pt idx="296">
                  <c:v>48</c:v>
                </c:pt>
                <c:pt idx="297">
                  <c:v>44</c:v>
                </c:pt>
                <c:pt idx="298">
                  <c:v>47</c:v>
                </c:pt>
                <c:pt idx="299">
                  <c:v>52</c:v>
                </c:pt>
                <c:pt idx="300">
                  <c:v>28</c:v>
                </c:pt>
                <c:pt idx="301">
                  <c:v>34</c:v>
                </c:pt>
                <c:pt idx="302">
                  <c:v>35</c:v>
                </c:pt>
                <c:pt idx="303">
                  <c:v>38</c:v>
                </c:pt>
                <c:pt idx="304">
                  <c:v>43</c:v>
                </c:pt>
                <c:pt idx="305">
                  <c:v>46</c:v>
                </c:pt>
                <c:pt idx="306">
                  <c:v>38</c:v>
                </c:pt>
                <c:pt idx="307">
                  <c:v>39</c:v>
                </c:pt>
                <c:pt idx="308">
                  <c:v>45</c:v>
                </c:pt>
                <c:pt idx="309">
                  <c:v>28</c:v>
                </c:pt>
                <c:pt idx="310">
                  <c:v>34</c:v>
                </c:pt>
                <c:pt idx="311">
                  <c:v>37</c:v>
                </c:pt>
                <c:pt idx="312">
                  <c:v>33</c:v>
                </c:pt>
                <c:pt idx="313">
                  <c:v>28</c:v>
                </c:pt>
                <c:pt idx="314">
                  <c:v>33</c:v>
                </c:pt>
                <c:pt idx="315">
                  <c:v>38</c:v>
                </c:pt>
                <c:pt idx="316">
                  <c:v>26</c:v>
                </c:pt>
                <c:pt idx="317">
                  <c:v>28</c:v>
                </c:pt>
                <c:pt idx="318">
                  <c:v>47</c:v>
                </c:pt>
                <c:pt idx="319">
                  <c:v>28</c:v>
                </c:pt>
                <c:pt idx="320">
                  <c:v>31</c:v>
                </c:pt>
                <c:pt idx="321">
                  <c:v>37</c:v>
                </c:pt>
                <c:pt idx="322">
                  <c:v>34</c:v>
                </c:pt>
                <c:pt idx="323">
                  <c:v>41</c:v>
                </c:pt>
                <c:pt idx="324">
                  <c:v>28</c:v>
                </c:pt>
                <c:pt idx="325">
                  <c:v>40</c:v>
                </c:pt>
                <c:pt idx="326">
                  <c:v>47</c:v>
                </c:pt>
                <c:pt idx="327">
                  <c:v>46</c:v>
                </c:pt>
                <c:pt idx="328">
                  <c:v>32</c:v>
                </c:pt>
                <c:pt idx="329">
                  <c:v>30</c:v>
                </c:pt>
                <c:pt idx="330">
                  <c:v>30</c:v>
                </c:pt>
                <c:pt idx="331">
                  <c:v>37</c:v>
                </c:pt>
                <c:pt idx="332">
                  <c:v>27</c:v>
                </c:pt>
                <c:pt idx="333">
                  <c:v>28</c:v>
                </c:pt>
                <c:pt idx="334">
                  <c:v>34</c:v>
                </c:pt>
                <c:pt idx="335">
                  <c:v>35</c:v>
                </c:pt>
                <c:pt idx="336">
                  <c:v>19</c:v>
                </c:pt>
                <c:pt idx="337">
                  <c:v>16</c:v>
                </c:pt>
                <c:pt idx="338">
                  <c:v>11</c:v>
                </c:pt>
                <c:pt idx="339">
                  <c:v>28</c:v>
                </c:pt>
                <c:pt idx="340">
                  <c:v>26</c:v>
                </c:pt>
                <c:pt idx="341">
                  <c:v>30</c:v>
                </c:pt>
                <c:pt idx="342">
                  <c:v>19</c:v>
                </c:pt>
                <c:pt idx="343">
                  <c:v>15</c:v>
                </c:pt>
                <c:pt idx="344">
                  <c:v>33</c:v>
                </c:pt>
                <c:pt idx="345">
                  <c:v>22</c:v>
                </c:pt>
                <c:pt idx="346">
                  <c:v>26</c:v>
                </c:pt>
                <c:pt idx="347">
                  <c:v>24</c:v>
                </c:pt>
                <c:pt idx="348">
                  <c:v>30</c:v>
                </c:pt>
                <c:pt idx="349">
                  <c:v>30</c:v>
                </c:pt>
                <c:pt idx="350">
                  <c:v>16</c:v>
                </c:pt>
                <c:pt idx="351">
                  <c:v>27</c:v>
                </c:pt>
                <c:pt idx="352">
                  <c:v>33</c:v>
                </c:pt>
                <c:pt idx="353">
                  <c:v>20</c:v>
                </c:pt>
                <c:pt idx="354">
                  <c:v>23</c:v>
                </c:pt>
                <c:pt idx="355">
                  <c:v>17</c:v>
                </c:pt>
                <c:pt idx="356">
                  <c:v>20</c:v>
                </c:pt>
                <c:pt idx="357">
                  <c:v>26</c:v>
                </c:pt>
                <c:pt idx="358">
                  <c:v>19</c:v>
                </c:pt>
                <c:pt idx="359">
                  <c:v>23</c:v>
                </c:pt>
                <c:pt idx="360">
                  <c:v>33</c:v>
                </c:pt>
                <c:pt idx="361">
                  <c:v>32</c:v>
                </c:pt>
                <c:pt idx="362">
                  <c:v>17</c:v>
                </c:pt>
                <c:pt idx="363">
                  <c:v>22</c:v>
                </c:pt>
                <c:pt idx="364">
                  <c:v>9</c:v>
                </c:pt>
              </c:numCache>
            </c:numRef>
          </c:xVal>
          <c:yVal>
            <c:numRef>
              <c:f>Lembar3!$C$2:$C$366</c:f>
              <c:numCache>
                <c:formatCode>General</c:formatCode>
                <c:ptCount val="365"/>
                <c:pt idx="0">
                  <c:v>10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18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18</c:v>
                </c:pt>
                <c:pt idx="10">
                  <c:v>12</c:v>
                </c:pt>
                <c:pt idx="11">
                  <c:v>14</c:v>
                </c:pt>
                <c:pt idx="12">
                  <c:v>15</c:v>
                </c:pt>
                <c:pt idx="13">
                  <c:v>17</c:v>
                </c:pt>
                <c:pt idx="14">
                  <c:v>18</c:v>
                </c:pt>
                <c:pt idx="15">
                  <c:v>12</c:v>
                </c:pt>
                <c:pt idx="16">
                  <c:v>14</c:v>
                </c:pt>
                <c:pt idx="17">
                  <c:v>16</c:v>
                </c:pt>
                <c:pt idx="18">
                  <c:v>17</c:v>
                </c:pt>
                <c:pt idx="19">
                  <c:v>12</c:v>
                </c:pt>
                <c:pt idx="20">
                  <c:v>14</c:v>
                </c:pt>
                <c:pt idx="21">
                  <c:v>16</c:v>
                </c:pt>
                <c:pt idx="22">
                  <c:v>17</c:v>
                </c:pt>
                <c:pt idx="23">
                  <c:v>12</c:v>
                </c:pt>
                <c:pt idx="24">
                  <c:v>14</c:v>
                </c:pt>
                <c:pt idx="25">
                  <c:v>16</c:v>
                </c:pt>
                <c:pt idx="26">
                  <c:v>17</c:v>
                </c:pt>
                <c:pt idx="27">
                  <c:v>13</c:v>
                </c:pt>
                <c:pt idx="28">
                  <c:v>14</c:v>
                </c:pt>
                <c:pt idx="29">
                  <c:v>17</c:v>
                </c:pt>
                <c:pt idx="30">
                  <c:v>18</c:v>
                </c:pt>
                <c:pt idx="31">
                  <c:v>18</c:v>
                </c:pt>
                <c:pt idx="32">
                  <c:v>20</c:v>
                </c:pt>
                <c:pt idx="33">
                  <c:v>21</c:v>
                </c:pt>
                <c:pt idx="34">
                  <c:v>22</c:v>
                </c:pt>
                <c:pt idx="35">
                  <c:v>18</c:v>
                </c:pt>
                <c:pt idx="36">
                  <c:v>20</c:v>
                </c:pt>
                <c:pt idx="37">
                  <c:v>21</c:v>
                </c:pt>
                <c:pt idx="38">
                  <c:v>22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  <c:pt idx="46">
                  <c:v>21</c:v>
                </c:pt>
                <c:pt idx="47">
                  <c:v>18</c:v>
                </c:pt>
                <c:pt idx="48">
                  <c:v>19</c:v>
                </c:pt>
                <c:pt idx="49">
                  <c:v>20</c:v>
                </c:pt>
                <c:pt idx="50">
                  <c:v>21</c:v>
                </c:pt>
                <c:pt idx="51">
                  <c:v>18</c:v>
                </c:pt>
                <c:pt idx="52">
                  <c:v>19</c:v>
                </c:pt>
                <c:pt idx="53">
                  <c:v>20</c:v>
                </c:pt>
                <c:pt idx="54">
                  <c:v>21</c:v>
                </c:pt>
                <c:pt idx="55">
                  <c:v>18</c:v>
                </c:pt>
                <c:pt idx="56">
                  <c:v>19</c:v>
                </c:pt>
                <c:pt idx="57">
                  <c:v>20</c:v>
                </c:pt>
                <c:pt idx="58">
                  <c:v>22</c:v>
                </c:pt>
                <c:pt idx="59">
                  <c:v>23</c:v>
                </c:pt>
                <c:pt idx="60">
                  <c:v>24</c:v>
                </c:pt>
                <c:pt idx="61">
                  <c:v>24</c:v>
                </c:pt>
                <c:pt idx="62">
                  <c:v>25</c:v>
                </c:pt>
                <c:pt idx="63">
                  <c:v>23</c:v>
                </c:pt>
                <c:pt idx="64">
                  <c:v>24</c:v>
                </c:pt>
                <c:pt idx="65">
                  <c:v>24</c:v>
                </c:pt>
                <c:pt idx="66">
                  <c:v>25</c:v>
                </c:pt>
                <c:pt idx="67">
                  <c:v>23</c:v>
                </c:pt>
                <c:pt idx="68">
                  <c:v>24</c:v>
                </c:pt>
                <c:pt idx="69">
                  <c:v>24</c:v>
                </c:pt>
                <c:pt idx="70">
                  <c:v>25</c:v>
                </c:pt>
                <c:pt idx="71">
                  <c:v>23</c:v>
                </c:pt>
                <c:pt idx="72">
                  <c:v>23</c:v>
                </c:pt>
                <c:pt idx="73">
                  <c:v>24</c:v>
                </c:pt>
                <c:pt idx="74">
                  <c:v>24</c:v>
                </c:pt>
                <c:pt idx="75">
                  <c:v>25</c:v>
                </c:pt>
                <c:pt idx="76">
                  <c:v>23</c:v>
                </c:pt>
                <c:pt idx="77">
                  <c:v>23</c:v>
                </c:pt>
                <c:pt idx="78">
                  <c:v>24</c:v>
                </c:pt>
                <c:pt idx="79">
                  <c:v>24</c:v>
                </c:pt>
                <c:pt idx="80">
                  <c:v>25</c:v>
                </c:pt>
                <c:pt idx="81">
                  <c:v>23</c:v>
                </c:pt>
                <c:pt idx="82">
                  <c:v>23</c:v>
                </c:pt>
                <c:pt idx="83">
                  <c:v>24</c:v>
                </c:pt>
                <c:pt idx="84">
                  <c:v>25</c:v>
                </c:pt>
                <c:pt idx="85">
                  <c:v>25</c:v>
                </c:pt>
                <c:pt idx="86">
                  <c:v>23</c:v>
                </c:pt>
                <c:pt idx="87">
                  <c:v>24</c:v>
                </c:pt>
                <c:pt idx="88">
                  <c:v>24</c:v>
                </c:pt>
                <c:pt idx="89">
                  <c:v>25</c:v>
                </c:pt>
                <c:pt idx="90">
                  <c:v>25</c:v>
                </c:pt>
                <c:pt idx="91">
                  <c:v>26</c:v>
                </c:pt>
                <c:pt idx="92">
                  <c:v>26</c:v>
                </c:pt>
                <c:pt idx="93">
                  <c:v>27</c:v>
                </c:pt>
                <c:pt idx="94">
                  <c:v>28</c:v>
                </c:pt>
                <c:pt idx="95">
                  <c:v>25</c:v>
                </c:pt>
                <c:pt idx="96">
                  <c:v>26</c:v>
                </c:pt>
                <c:pt idx="97">
                  <c:v>26</c:v>
                </c:pt>
                <c:pt idx="98">
                  <c:v>27</c:v>
                </c:pt>
                <c:pt idx="99">
                  <c:v>25</c:v>
                </c:pt>
                <c:pt idx="100">
                  <c:v>26</c:v>
                </c:pt>
                <c:pt idx="101">
                  <c:v>27</c:v>
                </c:pt>
                <c:pt idx="102">
                  <c:v>27</c:v>
                </c:pt>
                <c:pt idx="103">
                  <c:v>25</c:v>
                </c:pt>
                <c:pt idx="104">
                  <c:v>26</c:v>
                </c:pt>
                <c:pt idx="105">
                  <c:v>27</c:v>
                </c:pt>
                <c:pt idx="106">
                  <c:v>27</c:v>
                </c:pt>
                <c:pt idx="107">
                  <c:v>25</c:v>
                </c:pt>
                <c:pt idx="108">
                  <c:v>26</c:v>
                </c:pt>
                <c:pt idx="109">
                  <c:v>27</c:v>
                </c:pt>
                <c:pt idx="110">
                  <c:v>27</c:v>
                </c:pt>
                <c:pt idx="111">
                  <c:v>25</c:v>
                </c:pt>
                <c:pt idx="112">
                  <c:v>26</c:v>
                </c:pt>
                <c:pt idx="113">
                  <c:v>27</c:v>
                </c:pt>
                <c:pt idx="114">
                  <c:v>27</c:v>
                </c:pt>
                <c:pt idx="115">
                  <c:v>25</c:v>
                </c:pt>
                <c:pt idx="116">
                  <c:v>25</c:v>
                </c:pt>
                <c:pt idx="117">
                  <c:v>26</c:v>
                </c:pt>
                <c:pt idx="118">
                  <c:v>27</c:v>
                </c:pt>
                <c:pt idx="119">
                  <c:v>27</c:v>
                </c:pt>
                <c:pt idx="120">
                  <c:v>29</c:v>
                </c:pt>
                <c:pt idx="121">
                  <c:v>29</c:v>
                </c:pt>
                <c:pt idx="122">
                  <c:v>30</c:v>
                </c:pt>
                <c:pt idx="123">
                  <c:v>31</c:v>
                </c:pt>
                <c:pt idx="124">
                  <c:v>28</c:v>
                </c:pt>
                <c:pt idx="125">
                  <c:v>29</c:v>
                </c:pt>
                <c:pt idx="126">
                  <c:v>29</c:v>
                </c:pt>
                <c:pt idx="127">
                  <c:v>30</c:v>
                </c:pt>
                <c:pt idx="128">
                  <c:v>31</c:v>
                </c:pt>
                <c:pt idx="129">
                  <c:v>28</c:v>
                </c:pt>
                <c:pt idx="130">
                  <c:v>29</c:v>
                </c:pt>
                <c:pt idx="131">
                  <c:v>29</c:v>
                </c:pt>
                <c:pt idx="132">
                  <c:v>30</c:v>
                </c:pt>
                <c:pt idx="133">
                  <c:v>31</c:v>
                </c:pt>
                <c:pt idx="134">
                  <c:v>28</c:v>
                </c:pt>
                <c:pt idx="135">
                  <c:v>29</c:v>
                </c:pt>
                <c:pt idx="136">
                  <c:v>29</c:v>
                </c:pt>
                <c:pt idx="137">
                  <c:v>30</c:v>
                </c:pt>
                <c:pt idx="138">
                  <c:v>31</c:v>
                </c:pt>
                <c:pt idx="139">
                  <c:v>28</c:v>
                </c:pt>
                <c:pt idx="140">
                  <c:v>29</c:v>
                </c:pt>
                <c:pt idx="141">
                  <c:v>30</c:v>
                </c:pt>
                <c:pt idx="142">
                  <c:v>31</c:v>
                </c:pt>
                <c:pt idx="143">
                  <c:v>28</c:v>
                </c:pt>
                <c:pt idx="144">
                  <c:v>29</c:v>
                </c:pt>
                <c:pt idx="145">
                  <c:v>30</c:v>
                </c:pt>
                <c:pt idx="146">
                  <c:v>31</c:v>
                </c:pt>
                <c:pt idx="147">
                  <c:v>29</c:v>
                </c:pt>
                <c:pt idx="148">
                  <c:v>29</c:v>
                </c:pt>
                <c:pt idx="149">
                  <c:v>30</c:v>
                </c:pt>
                <c:pt idx="150">
                  <c:v>31</c:v>
                </c:pt>
                <c:pt idx="151">
                  <c:v>31</c:v>
                </c:pt>
                <c:pt idx="152">
                  <c:v>33</c:v>
                </c:pt>
                <c:pt idx="153">
                  <c:v>35</c:v>
                </c:pt>
                <c:pt idx="154">
                  <c:v>38</c:v>
                </c:pt>
                <c:pt idx="155">
                  <c:v>32</c:v>
                </c:pt>
                <c:pt idx="156">
                  <c:v>34</c:v>
                </c:pt>
                <c:pt idx="157">
                  <c:v>36</c:v>
                </c:pt>
                <c:pt idx="158">
                  <c:v>39</c:v>
                </c:pt>
                <c:pt idx="159">
                  <c:v>32</c:v>
                </c:pt>
                <c:pt idx="160">
                  <c:v>35</c:v>
                </c:pt>
                <c:pt idx="161">
                  <c:v>36</c:v>
                </c:pt>
                <c:pt idx="162">
                  <c:v>40</c:v>
                </c:pt>
                <c:pt idx="163">
                  <c:v>32</c:v>
                </c:pt>
                <c:pt idx="164">
                  <c:v>35</c:v>
                </c:pt>
                <c:pt idx="165">
                  <c:v>36</c:v>
                </c:pt>
                <c:pt idx="166">
                  <c:v>41</c:v>
                </c:pt>
                <c:pt idx="167">
                  <c:v>31</c:v>
                </c:pt>
                <c:pt idx="168">
                  <c:v>32</c:v>
                </c:pt>
                <c:pt idx="169">
                  <c:v>35</c:v>
                </c:pt>
                <c:pt idx="170">
                  <c:v>37</c:v>
                </c:pt>
                <c:pt idx="171">
                  <c:v>41</c:v>
                </c:pt>
                <c:pt idx="172">
                  <c:v>31</c:v>
                </c:pt>
                <c:pt idx="173">
                  <c:v>33</c:v>
                </c:pt>
                <c:pt idx="174">
                  <c:v>35</c:v>
                </c:pt>
                <c:pt idx="175">
                  <c:v>37</c:v>
                </c:pt>
                <c:pt idx="176">
                  <c:v>42</c:v>
                </c:pt>
                <c:pt idx="177">
                  <c:v>31</c:v>
                </c:pt>
                <c:pt idx="178">
                  <c:v>33</c:v>
                </c:pt>
                <c:pt idx="179">
                  <c:v>35</c:v>
                </c:pt>
                <c:pt idx="180">
                  <c:v>38</c:v>
                </c:pt>
                <c:pt idx="181">
                  <c:v>43</c:v>
                </c:pt>
                <c:pt idx="182">
                  <c:v>38</c:v>
                </c:pt>
                <c:pt idx="183">
                  <c:v>35</c:v>
                </c:pt>
                <c:pt idx="184">
                  <c:v>34</c:v>
                </c:pt>
                <c:pt idx="185">
                  <c:v>32</c:v>
                </c:pt>
                <c:pt idx="186">
                  <c:v>39</c:v>
                </c:pt>
                <c:pt idx="187">
                  <c:v>35</c:v>
                </c:pt>
                <c:pt idx="188">
                  <c:v>34</c:v>
                </c:pt>
                <c:pt idx="189">
                  <c:v>33</c:v>
                </c:pt>
                <c:pt idx="190">
                  <c:v>40</c:v>
                </c:pt>
                <c:pt idx="191">
                  <c:v>35</c:v>
                </c:pt>
                <c:pt idx="192">
                  <c:v>34</c:v>
                </c:pt>
                <c:pt idx="193">
                  <c:v>33</c:v>
                </c:pt>
                <c:pt idx="194">
                  <c:v>40</c:v>
                </c:pt>
                <c:pt idx="195">
                  <c:v>35</c:v>
                </c:pt>
                <c:pt idx="196">
                  <c:v>34</c:v>
                </c:pt>
                <c:pt idx="197">
                  <c:v>33</c:v>
                </c:pt>
                <c:pt idx="198">
                  <c:v>41</c:v>
                </c:pt>
                <c:pt idx="199">
                  <c:v>36</c:v>
                </c:pt>
                <c:pt idx="200">
                  <c:v>35</c:v>
                </c:pt>
                <c:pt idx="201">
                  <c:v>33</c:v>
                </c:pt>
                <c:pt idx="202">
                  <c:v>42</c:v>
                </c:pt>
                <c:pt idx="203">
                  <c:v>37</c:v>
                </c:pt>
                <c:pt idx="204">
                  <c:v>35</c:v>
                </c:pt>
                <c:pt idx="205">
                  <c:v>33</c:v>
                </c:pt>
                <c:pt idx="206">
                  <c:v>32</c:v>
                </c:pt>
                <c:pt idx="207">
                  <c:v>43</c:v>
                </c:pt>
                <c:pt idx="208">
                  <c:v>38</c:v>
                </c:pt>
                <c:pt idx="209">
                  <c:v>35</c:v>
                </c:pt>
                <c:pt idx="210">
                  <c:v>34</c:v>
                </c:pt>
                <c:pt idx="211">
                  <c:v>32</c:v>
                </c:pt>
                <c:pt idx="212">
                  <c:v>32</c:v>
                </c:pt>
                <c:pt idx="213">
                  <c:v>31</c:v>
                </c:pt>
                <c:pt idx="214">
                  <c:v>30</c:v>
                </c:pt>
                <c:pt idx="215">
                  <c:v>29</c:v>
                </c:pt>
                <c:pt idx="216">
                  <c:v>32</c:v>
                </c:pt>
                <c:pt idx="217">
                  <c:v>31</c:v>
                </c:pt>
                <c:pt idx="218">
                  <c:v>30</c:v>
                </c:pt>
                <c:pt idx="219">
                  <c:v>29</c:v>
                </c:pt>
                <c:pt idx="220">
                  <c:v>32</c:v>
                </c:pt>
                <c:pt idx="221">
                  <c:v>31</c:v>
                </c:pt>
                <c:pt idx="222">
                  <c:v>30</c:v>
                </c:pt>
                <c:pt idx="223">
                  <c:v>29</c:v>
                </c:pt>
                <c:pt idx="224">
                  <c:v>29</c:v>
                </c:pt>
                <c:pt idx="225">
                  <c:v>32</c:v>
                </c:pt>
                <c:pt idx="226">
                  <c:v>31</c:v>
                </c:pt>
                <c:pt idx="227">
                  <c:v>30</c:v>
                </c:pt>
                <c:pt idx="228">
                  <c:v>30</c:v>
                </c:pt>
                <c:pt idx="229">
                  <c:v>29</c:v>
                </c:pt>
                <c:pt idx="230">
                  <c:v>32</c:v>
                </c:pt>
                <c:pt idx="231">
                  <c:v>31</c:v>
                </c:pt>
                <c:pt idx="232">
                  <c:v>30</c:v>
                </c:pt>
                <c:pt idx="233">
                  <c:v>30</c:v>
                </c:pt>
                <c:pt idx="234">
                  <c:v>29</c:v>
                </c:pt>
                <c:pt idx="235">
                  <c:v>32</c:v>
                </c:pt>
                <c:pt idx="236">
                  <c:v>30</c:v>
                </c:pt>
                <c:pt idx="237">
                  <c:v>30</c:v>
                </c:pt>
                <c:pt idx="238">
                  <c:v>29</c:v>
                </c:pt>
                <c:pt idx="239">
                  <c:v>32</c:v>
                </c:pt>
                <c:pt idx="240">
                  <c:v>30</c:v>
                </c:pt>
                <c:pt idx="241">
                  <c:v>30</c:v>
                </c:pt>
                <c:pt idx="242">
                  <c:v>29</c:v>
                </c:pt>
                <c:pt idx="243">
                  <c:v>29</c:v>
                </c:pt>
                <c:pt idx="244">
                  <c:v>28</c:v>
                </c:pt>
                <c:pt idx="245">
                  <c:v>27</c:v>
                </c:pt>
                <c:pt idx="246">
                  <c:v>26</c:v>
                </c:pt>
                <c:pt idx="247">
                  <c:v>26</c:v>
                </c:pt>
                <c:pt idx="248">
                  <c:v>29</c:v>
                </c:pt>
                <c:pt idx="249">
                  <c:v>28</c:v>
                </c:pt>
                <c:pt idx="250">
                  <c:v>27</c:v>
                </c:pt>
                <c:pt idx="251">
                  <c:v>26</c:v>
                </c:pt>
                <c:pt idx="252">
                  <c:v>26</c:v>
                </c:pt>
                <c:pt idx="253">
                  <c:v>28</c:v>
                </c:pt>
                <c:pt idx="254">
                  <c:v>27</c:v>
                </c:pt>
                <c:pt idx="255">
                  <c:v>26</c:v>
                </c:pt>
                <c:pt idx="256">
                  <c:v>26</c:v>
                </c:pt>
                <c:pt idx="257">
                  <c:v>28</c:v>
                </c:pt>
                <c:pt idx="258">
                  <c:v>27</c:v>
                </c:pt>
                <c:pt idx="259">
                  <c:v>26</c:v>
                </c:pt>
                <c:pt idx="260">
                  <c:v>26</c:v>
                </c:pt>
                <c:pt idx="261">
                  <c:v>28</c:v>
                </c:pt>
                <c:pt idx="262">
                  <c:v>27</c:v>
                </c:pt>
                <c:pt idx="263">
                  <c:v>26</c:v>
                </c:pt>
                <c:pt idx="264">
                  <c:v>26</c:v>
                </c:pt>
                <c:pt idx="265">
                  <c:v>28</c:v>
                </c:pt>
                <c:pt idx="266">
                  <c:v>28</c:v>
                </c:pt>
                <c:pt idx="267">
                  <c:v>27</c:v>
                </c:pt>
                <c:pt idx="268">
                  <c:v>26</c:v>
                </c:pt>
                <c:pt idx="269">
                  <c:v>29</c:v>
                </c:pt>
                <c:pt idx="270">
                  <c:v>28</c:v>
                </c:pt>
                <c:pt idx="271">
                  <c:v>27</c:v>
                </c:pt>
                <c:pt idx="272">
                  <c:v>26</c:v>
                </c:pt>
                <c:pt idx="273">
                  <c:v>25</c:v>
                </c:pt>
                <c:pt idx="274">
                  <c:v>25</c:v>
                </c:pt>
                <c:pt idx="275">
                  <c:v>24</c:v>
                </c:pt>
                <c:pt idx="276">
                  <c:v>24</c:v>
                </c:pt>
                <c:pt idx="277">
                  <c:v>25</c:v>
                </c:pt>
                <c:pt idx="278">
                  <c:v>25</c:v>
                </c:pt>
                <c:pt idx="279">
                  <c:v>25</c:v>
                </c:pt>
                <c:pt idx="280">
                  <c:v>24</c:v>
                </c:pt>
                <c:pt idx="281">
                  <c:v>25</c:v>
                </c:pt>
                <c:pt idx="282">
                  <c:v>25</c:v>
                </c:pt>
                <c:pt idx="283">
                  <c:v>25</c:v>
                </c:pt>
                <c:pt idx="284">
                  <c:v>24</c:v>
                </c:pt>
                <c:pt idx="285">
                  <c:v>25</c:v>
                </c:pt>
                <c:pt idx="286">
                  <c:v>25</c:v>
                </c:pt>
                <c:pt idx="287">
                  <c:v>25</c:v>
                </c:pt>
                <c:pt idx="288">
                  <c:v>24</c:v>
                </c:pt>
                <c:pt idx="289">
                  <c:v>25</c:v>
                </c:pt>
                <c:pt idx="290">
                  <c:v>25</c:v>
                </c:pt>
                <c:pt idx="291">
                  <c:v>25</c:v>
                </c:pt>
                <c:pt idx="292">
                  <c:v>24</c:v>
                </c:pt>
                <c:pt idx="293">
                  <c:v>24</c:v>
                </c:pt>
                <c:pt idx="294">
                  <c:v>25</c:v>
                </c:pt>
                <c:pt idx="295">
                  <c:v>25</c:v>
                </c:pt>
                <c:pt idx="296">
                  <c:v>25</c:v>
                </c:pt>
                <c:pt idx="297">
                  <c:v>24</c:v>
                </c:pt>
                <c:pt idx="298">
                  <c:v>24</c:v>
                </c:pt>
                <c:pt idx="299">
                  <c:v>26</c:v>
                </c:pt>
                <c:pt idx="300">
                  <c:v>25</c:v>
                </c:pt>
                <c:pt idx="301">
                  <c:v>25</c:v>
                </c:pt>
                <c:pt idx="302">
                  <c:v>24</c:v>
                </c:pt>
                <c:pt idx="303">
                  <c:v>24</c:v>
                </c:pt>
                <c:pt idx="304">
                  <c:v>23</c:v>
                </c:pt>
                <c:pt idx="305">
                  <c:v>22</c:v>
                </c:pt>
                <c:pt idx="306">
                  <c:v>21</c:v>
                </c:pt>
                <c:pt idx="307">
                  <c:v>19</c:v>
                </c:pt>
                <c:pt idx="308">
                  <c:v>23</c:v>
                </c:pt>
                <c:pt idx="309">
                  <c:v>22</c:v>
                </c:pt>
                <c:pt idx="310">
                  <c:v>21</c:v>
                </c:pt>
                <c:pt idx="311">
                  <c:v>19</c:v>
                </c:pt>
                <c:pt idx="312">
                  <c:v>23</c:v>
                </c:pt>
                <c:pt idx="313">
                  <c:v>22</c:v>
                </c:pt>
                <c:pt idx="314">
                  <c:v>21</c:v>
                </c:pt>
                <c:pt idx="315">
                  <c:v>19</c:v>
                </c:pt>
                <c:pt idx="316">
                  <c:v>19</c:v>
                </c:pt>
                <c:pt idx="317">
                  <c:v>23</c:v>
                </c:pt>
                <c:pt idx="318">
                  <c:v>23</c:v>
                </c:pt>
                <c:pt idx="319">
                  <c:v>21</c:v>
                </c:pt>
                <c:pt idx="320">
                  <c:v>20</c:v>
                </c:pt>
                <c:pt idx="321">
                  <c:v>19</c:v>
                </c:pt>
                <c:pt idx="322">
                  <c:v>23</c:v>
                </c:pt>
                <c:pt idx="323">
                  <c:v>22</c:v>
                </c:pt>
                <c:pt idx="324">
                  <c:v>20</c:v>
                </c:pt>
                <c:pt idx="325">
                  <c:v>19</c:v>
                </c:pt>
                <c:pt idx="326">
                  <c:v>23</c:v>
                </c:pt>
                <c:pt idx="327">
                  <c:v>22</c:v>
                </c:pt>
                <c:pt idx="328">
                  <c:v>20</c:v>
                </c:pt>
                <c:pt idx="329">
                  <c:v>19</c:v>
                </c:pt>
                <c:pt idx="330">
                  <c:v>23</c:v>
                </c:pt>
                <c:pt idx="331">
                  <c:v>22</c:v>
                </c:pt>
                <c:pt idx="332">
                  <c:v>20</c:v>
                </c:pt>
                <c:pt idx="333">
                  <c:v>19</c:v>
                </c:pt>
                <c:pt idx="334">
                  <c:v>19</c:v>
                </c:pt>
                <c:pt idx="335">
                  <c:v>17</c:v>
                </c:pt>
                <c:pt idx="336">
                  <c:v>15</c:v>
                </c:pt>
                <c:pt idx="337">
                  <c:v>13</c:v>
                </c:pt>
                <c:pt idx="338">
                  <c:v>10</c:v>
                </c:pt>
                <c:pt idx="339">
                  <c:v>19</c:v>
                </c:pt>
                <c:pt idx="340">
                  <c:v>17</c:v>
                </c:pt>
                <c:pt idx="341">
                  <c:v>15</c:v>
                </c:pt>
                <c:pt idx="342">
                  <c:v>14</c:v>
                </c:pt>
                <c:pt idx="343">
                  <c:v>11</c:v>
                </c:pt>
                <c:pt idx="344">
                  <c:v>17</c:v>
                </c:pt>
                <c:pt idx="345">
                  <c:v>15</c:v>
                </c:pt>
                <c:pt idx="346">
                  <c:v>14</c:v>
                </c:pt>
                <c:pt idx="347">
                  <c:v>13</c:v>
                </c:pt>
                <c:pt idx="348">
                  <c:v>17</c:v>
                </c:pt>
                <c:pt idx="349">
                  <c:v>15</c:v>
                </c:pt>
                <c:pt idx="350">
                  <c:v>14</c:v>
                </c:pt>
                <c:pt idx="351">
                  <c:v>13</c:v>
                </c:pt>
                <c:pt idx="352">
                  <c:v>18</c:v>
                </c:pt>
                <c:pt idx="353">
                  <c:v>16</c:v>
                </c:pt>
                <c:pt idx="354">
                  <c:v>15</c:v>
                </c:pt>
                <c:pt idx="355">
                  <c:v>13</c:v>
                </c:pt>
                <c:pt idx="356">
                  <c:v>18</c:v>
                </c:pt>
                <c:pt idx="357">
                  <c:v>16</c:v>
                </c:pt>
                <c:pt idx="358">
                  <c:v>15</c:v>
                </c:pt>
                <c:pt idx="359">
                  <c:v>13</c:v>
                </c:pt>
                <c:pt idx="360">
                  <c:v>19</c:v>
                </c:pt>
                <c:pt idx="361">
                  <c:v>16</c:v>
                </c:pt>
                <c:pt idx="362">
                  <c:v>15</c:v>
                </c:pt>
                <c:pt idx="363">
                  <c:v>13</c:v>
                </c:pt>
                <c:pt idx="364">
                  <c:v>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4E8-467D-9659-9E6422E166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5485880"/>
        <c:axId val="335482352"/>
      </c:scatterChart>
      <c:valAx>
        <c:axId val="335485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482352"/>
        <c:crosses val="autoZero"/>
        <c:crossBetween val="midCat"/>
      </c:valAx>
      <c:valAx>
        <c:axId val="33548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485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580927384076991E-2"/>
          <c:y val="0.17171296296296298"/>
          <c:w val="0.89653018372703408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Sum of Sales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Sheet3!$A$2:$A$366</c:f>
              <c:numCache>
                <c:formatCode>General</c:formatCode>
                <c:ptCount val="365"/>
                <c:pt idx="0">
                  <c:v>2</c:v>
                </c:pt>
                <c:pt idx="1">
                  <c:v>1.33</c:v>
                </c:pt>
                <c:pt idx="2">
                  <c:v>1.33</c:v>
                </c:pt>
                <c:pt idx="3">
                  <c:v>1.05</c:v>
                </c:pt>
                <c:pt idx="4">
                  <c:v>1</c:v>
                </c:pt>
                <c:pt idx="5">
                  <c:v>1.54</c:v>
                </c:pt>
                <c:pt idx="6">
                  <c:v>1.54</c:v>
                </c:pt>
                <c:pt idx="7">
                  <c:v>1.18</c:v>
                </c:pt>
                <c:pt idx="8">
                  <c:v>1.18</c:v>
                </c:pt>
                <c:pt idx="9">
                  <c:v>1.05</c:v>
                </c:pt>
                <c:pt idx="10">
                  <c:v>1.54</c:v>
                </c:pt>
                <c:pt idx="11">
                  <c:v>1.33</c:v>
                </c:pt>
                <c:pt idx="12">
                  <c:v>1.33</c:v>
                </c:pt>
                <c:pt idx="13">
                  <c:v>1.05</c:v>
                </c:pt>
                <c:pt idx="14">
                  <c:v>1.1100000000000001</c:v>
                </c:pt>
                <c:pt idx="15">
                  <c:v>1.67</c:v>
                </c:pt>
                <c:pt idx="16">
                  <c:v>1.43</c:v>
                </c:pt>
                <c:pt idx="17">
                  <c:v>1.18</c:v>
                </c:pt>
                <c:pt idx="18">
                  <c:v>1.18</c:v>
                </c:pt>
                <c:pt idx="19">
                  <c:v>1.43</c:v>
                </c:pt>
                <c:pt idx="20">
                  <c:v>1.25</c:v>
                </c:pt>
                <c:pt idx="21">
                  <c:v>1.1100000000000001</c:v>
                </c:pt>
                <c:pt idx="22">
                  <c:v>1.05</c:v>
                </c:pt>
                <c:pt idx="23">
                  <c:v>1.54</c:v>
                </c:pt>
                <c:pt idx="24">
                  <c:v>1.25</c:v>
                </c:pt>
                <c:pt idx="25">
                  <c:v>1.25</c:v>
                </c:pt>
                <c:pt idx="26">
                  <c:v>1.05</c:v>
                </c:pt>
                <c:pt idx="27">
                  <c:v>1.33</c:v>
                </c:pt>
                <c:pt idx="28">
                  <c:v>1.33</c:v>
                </c:pt>
                <c:pt idx="29">
                  <c:v>1.05</c:v>
                </c:pt>
                <c:pt idx="30">
                  <c:v>1.05</c:v>
                </c:pt>
                <c:pt idx="31">
                  <c:v>1</c:v>
                </c:pt>
                <c:pt idx="32">
                  <c:v>1</c:v>
                </c:pt>
                <c:pt idx="33">
                  <c:v>0.87</c:v>
                </c:pt>
                <c:pt idx="34">
                  <c:v>0.83</c:v>
                </c:pt>
                <c:pt idx="35">
                  <c:v>1.1100000000000001</c:v>
                </c:pt>
                <c:pt idx="36">
                  <c:v>0.95</c:v>
                </c:pt>
                <c:pt idx="37">
                  <c:v>0.87</c:v>
                </c:pt>
                <c:pt idx="38">
                  <c:v>0.87</c:v>
                </c:pt>
                <c:pt idx="39">
                  <c:v>1</c:v>
                </c:pt>
                <c:pt idx="40">
                  <c:v>0.91</c:v>
                </c:pt>
                <c:pt idx="41">
                  <c:v>0.91</c:v>
                </c:pt>
                <c:pt idx="42">
                  <c:v>0.83</c:v>
                </c:pt>
                <c:pt idx="43">
                  <c:v>1.1100000000000001</c:v>
                </c:pt>
                <c:pt idx="44">
                  <c:v>0.95</c:v>
                </c:pt>
                <c:pt idx="45">
                  <c:v>0.91</c:v>
                </c:pt>
                <c:pt idx="46">
                  <c:v>0.87</c:v>
                </c:pt>
                <c:pt idx="47">
                  <c:v>1</c:v>
                </c:pt>
                <c:pt idx="48">
                  <c:v>0.95</c:v>
                </c:pt>
                <c:pt idx="49">
                  <c:v>0.95</c:v>
                </c:pt>
                <c:pt idx="50">
                  <c:v>0.95</c:v>
                </c:pt>
                <c:pt idx="51">
                  <c:v>1</c:v>
                </c:pt>
                <c:pt idx="52">
                  <c:v>0.95</c:v>
                </c:pt>
                <c:pt idx="53">
                  <c:v>1</c:v>
                </c:pt>
                <c:pt idx="54">
                  <c:v>0.87</c:v>
                </c:pt>
                <c:pt idx="55">
                  <c:v>1</c:v>
                </c:pt>
                <c:pt idx="56">
                  <c:v>1.05</c:v>
                </c:pt>
                <c:pt idx="57">
                  <c:v>1</c:v>
                </c:pt>
                <c:pt idx="58">
                  <c:v>0.91</c:v>
                </c:pt>
                <c:pt idx="59">
                  <c:v>0.87</c:v>
                </c:pt>
                <c:pt idx="60">
                  <c:v>0.8</c:v>
                </c:pt>
                <c:pt idx="61">
                  <c:v>0.77</c:v>
                </c:pt>
                <c:pt idx="62">
                  <c:v>0.77</c:v>
                </c:pt>
                <c:pt idx="63">
                  <c:v>0.87</c:v>
                </c:pt>
                <c:pt idx="64">
                  <c:v>0.77</c:v>
                </c:pt>
                <c:pt idx="65">
                  <c:v>0.77</c:v>
                </c:pt>
                <c:pt idx="66">
                  <c:v>0.77</c:v>
                </c:pt>
                <c:pt idx="67">
                  <c:v>0.8</c:v>
                </c:pt>
                <c:pt idx="68">
                  <c:v>0.83</c:v>
                </c:pt>
                <c:pt idx="69">
                  <c:v>0.83</c:v>
                </c:pt>
                <c:pt idx="70">
                  <c:v>0.74</c:v>
                </c:pt>
                <c:pt idx="71">
                  <c:v>0.87</c:v>
                </c:pt>
                <c:pt idx="72">
                  <c:v>0.87</c:v>
                </c:pt>
                <c:pt idx="73">
                  <c:v>0.83</c:v>
                </c:pt>
                <c:pt idx="74">
                  <c:v>0.83</c:v>
                </c:pt>
                <c:pt idx="75">
                  <c:v>0.77</c:v>
                </c:pt>
                <c:pt idx="76">
                  <c:v>0.83</c:v>
                </c:pt>
                <c:pt idx="77">
                  <c:v>0.83</c:v>
                </c:pt>
                <c:pt idx="78">
                  <c:v>0.77</c:v>
                </c:pt>
                <c:pt idx="79">
                  <c:v>0.83</c:v>
                </c:pt>
                <c:pt idx="80">
                  <c:v>0.74</c:v>
                </c:pt>
                <c:pt idx="81">
                  <c:v>0.87</c:v>
                </c:pt>
                <c:pt idx="82">
                  <c:v>0.83</c:v>
                </c:pt>
                <c:pt idx="83">
                  <c:v>0.8</c:v>
                </c:pt>
                <c:pt idx="84">
                  <c:v>0.77</c:v>
                </c:pt>
                <c:pt idx="85">
                  <c:v>0.74</c:v>
                </c:pt>
                <c:pt idx="86">
                  <c:v>0.83</c:v>
                </c:pt>
                <c:pt idx="87">
                  <c:v>0.83</c:v>
                </c:pt>
                <c:pt idx="88">
                  <c:v>0.8</c:v>
                </c:pt>
                <c:pt idx="89">
                  <c:v>0.77</c:v>
                </c:pt>
                <c:pt idx="90">
                  <c:v>0.8</c:v>
                </c:pt>
                <c:pt idx="91">
                  <c:v>0.74</c:v>
                </c:pt>
                <c:pt idx="92">
                  <c:v>0.74</c:v>
                </c:pt>
                <c:pt idx="93">
                  <c:v>0.71</c:v>
                </c:pt>
                <c:pt idx="94">
                  <c:v>0.71</c:v>
                </c:pt>
                <c:pt idx="95">
                  <c:v>0.8</c:v>
                </c:pt>
                <c:pt idx="96">
                  <c:v>0.74</c:v>
                </c:pt>
                <c:pt idx="97">
                  <c:v>0.74</c:v>
                </c:pt>
                <c:pt idx="98">
                  <c:v>0.69</c:v>
                </c:pt>
                <c:pt idx="99">
                  <c:v>0.74</c:v>
                </c:pt>
                <c:pt idx="100">
                  <c:v>0.74</c:v>
                </c:pt>
                <c:pt idx="101">
                  <c:v>0.74</c:v>
                </c:pt>
                <c:pt idx="102">
                  <c:v>0.69</c:v>
                </c:pt>
                <c:pt idx="103">
                  <c:v>0.77</c:v>
                </c:pt>
                <c:pt idx="104">
                  <c:v>0.74</c:v>
                </c:pt>
                <c:pt idx="105">
                  <c:v>0.69</c:v>
                </c:pt>
                <c:pt idx="106">
                  <c:v>0.71</c:v>
                </c:pt>
                <c:pt idx="107">
                  <c:v>0.74</c:v>
                </c:pt>
                <c:pt idx="108">
                  <c:v>0.77</c:v>
                </c:pt>
                <c:pt idx="109">
                  <c:v>0.69</c:v>
                </c:pt>
                <c:pt idx="110">
                  <c:v>0.74</c:v>
                </c:pt>
                <c:pt idx="111">
                  <c:v>0.77</c:v>
                </c:pt>
                <c:pt idx="112">
                  <c:v>0.77</c:v>
                </c:pt>
                <c:pt idx="113">
                  <c:v>0.69</c:v>
                </c:pt>
                <c:pt idx="114">
                  <c:v>0.71</c:v>
                </c:pt>
                <c:pt idx="115">
                  <c:v>0.8</c:v>
                </c:pt>
                <c:pt idx="116">
                  <c:v>0.77</c:v>
                </c:pt>
                <c:pt idx="117">
                  <c:v>0.74</c:v>
                </c:pt>
                <c:pt idx="118">
                  <c:v>0.71</c:v>
                </c:pt>
                <c:pt idx="119">
                  <c:v>0.74</c:v>
                </c:pt>
                <c:pt idx="120">
                  <c:v>0.65</c:v>
                </c:pt>
                <c:pt idx="121">
                  <c:v>0.69</c:v>
                </c:pt>
                <c:pt idx="122">
                  <c:v>0.63</c:v>
                </c:pt>
                <c:pt idx="123">
                  <c:v>0.63</c:v>
                </c:pt>
                <c:pt idx="124">
                  <c:v>0.71</c:v>
                </c:pt>
                <c:pt idx="125">
                  <c:v>0.67</c:v>
                </c:pt>
                <c:pt idx="126">
                  <c:v>0.65</c:v>
                </c:pt>
                <c:pt idx="127">
                  <c:v>0.67</c:v>
                </c:pt>
                <c:pt idx="128">
                  <c:v>0.63</c:v>
                </c:pt>
                <c:pt idx="129">
                  <c:v>0.69</c:v>
                </c:pt>
                <c:pt idx="130">
                  <c:v>0.67</c:v>
                </c:pt>
                <c:pt idx="131">
                  <c:v>0.67</c:v>
                </c:pt>
                <c:pt idx="132">
                  <c:v>0.65</c:v>
                </c:pt>
                <c:pt idx="133">
                  <c:v>0.63</c:v>
                </c:pt>
                <c:pt idx="134">
                  <c:v>0.69</c:v>
                </c:pt>
                <c:pt idx="135">
                  <c:v>0.67</c:v>
                </c:pt>
                <c:pt idx="136">
                  <c:v>0.67</c:v>
                </c:pt>
                <c:pt idx="137">
                  <c:v>0.67</c:v>
                </c:pt>
                <c:pt idx="138">
                  <c:v>0.61</c:v>
                </c:pt>
                <c:pt idx="139">
                  <c:v>0.67</c:v>
                </c:pt>
                <c:pt idx="140">
                  <c:v>0.69</c:v>
                </c:pt>
                <c:pt idx="141">
                  <c:v>0.67</c:v>
                </c:pt>
                <c:pt idx="142">
                  <c:v>0.63</c:v>
                </c:pt>
                <c:pt idx="143">
                  <c:v>0.69</c:v>
                </c:pt>
                <c:pt idx="144">
                  <c:v>0.69</c:v>
                </c:pt>
                <c:pt idx="145">
                  <c:v>0.67</c:v>
                </c:pt>
                <c:pt idx="146">
                  <c:v>0.63</c:v>
                </c:pt>
                <c:pt idx="147">
                  <c:v>0.65</c:v>
                </c:pt>
                <c:pt idx="148">
                  <c:v>0.65</c:v>
                </c:pt>
                <c:pt idx="149">
                  <c:v>0.67</c:v>
                </c:pt>
                <c:pt idx="150">
                  <c:v>0.65</c:v>
                </c:pt>
                <c:pt idx="151">
                  <c:v>0.65</c:v>
                </c:pt>
                <c:pt idx="152">
                  <c:v>0.59</c:v>
                </c:pt>
                <c:pt idx="153">
                  <c:v>0.56000000000000005</c:v>
                </c:pt>
                <c:pt idx="154">
                  <c:v>0.51</c:v>
                </c:pt>
                <c:pt idx="155">
                  <c:v>0.59</c:v>
                </c:pt>
                <c:pt idx="156">
                  <c:v>0.56000000000000005</c:v>
                </c:pt>
                <c:pt idx="157">
                  <c:v>0.56000000000000005</c:v>
                </c:pt>
                <c:pt idx="158">
                  <c:v>0.5</c:v>
                </c:pt>
                <c:pt idx="159">
                  <c:v>0.61</c:v>
                </c:pt>
                <c:pt idx="160">
                  <c:v>0.54</c:v>
                </c:pt>
                <c:pt idx="161">
                  <c:v>0.53</c:v>
                </c:pt>
                <c:pt idx="162">
                  <c:v>0.5</c:v>
                </c:pt>
                <c:pt idx="163">
                  <c:v>0.59</c:v>
                </c:pt>
                <c:pt idx="164">
                  <c:v>0.56999999999999995</c:v>
                </c:pt>
                <c:pt idx="165">
                  <c:v>0.56000000000000005</c:v>
                </c:pt>
                <c:pt idx="166">
                  <c:v>0.47</c:v>
                </c:pt>
                <c:pt idx="167">
                  <c:v>0.65</c:v>
                </c:pt>
                <c:pt idx="168">
                  <c:v>0.59</c:v>
                </c:pt>
                <c:pt idx="169">
                  <c:v>0.56000000000000005</c:v>
                </c:pt>
                <c:pt idx="170">
                  <c:v>0.54</c:v>
                </c:pt>
                <c:pt idx="171">
                  <c:v>0.47</c:v>
                </c:pt>
                <c:pt idx="172">
                  <c:v>0.65</c:v>
                </c:pt>
                <c:pt idx="173">
                  <c:v>0.61</c:v>
                </c:pt>
                <c:pt idx="174">
                  <c:v>0.56999999999999995</c:v>
                </c:pt>
                <c:pt idx="175">
                  <c:v>0.51</c:v>
                </c:pt>
                <c:pt idx="176">
                  <c:v>0.47</c:v>
                </c:pt>
                <c:pt idx="177">
                  <c:v>0.63</c:v>
                </c:pt>
                <c:pt idx="178">
                  <c:v>0.59</c:v>
                </c:pt>
                <c:pt idx="179">
                  <c:v>0.54</c:v>
                </c:pt>
                <c:pt idx="180">
                  <c:v>0.53</c:v>
                </c:pt>
                <c:pt idx="181">
                  <c:v>0.47</c:v>
                </c:pt>
                <c:pt idx="182">
                  <c:v>0.51</c:v>
                </c:pt>
                <c:pt idx="183">
                  <c:v>0.54</c:v>
                </c:pt>
                <c:pt idx="184">
                  <c:v>0.59</c:v>
                </c:pt>
                <c:pt idx="185">
                  <c:v>0.63</c:v>
                </c:pt>
                <c:pt idx="186">
                  <c:v>0.51</c:v>
                </c:pt>
                <c:pt idx="187">
                  <c:v>0.56999999999999995</c:v>
                </c:pt>
                <c:pt idx="188">
                  <c:v>0.56999999999999995</c:v>
                </c:pt>
                <c:pt idx="189">
                  <c:v>0.59</c:v>
                </c:pt>
                <c:pt idx="190">
                  <c:v>0.49</c:v>
                </c:pt>
                <c:pt idx="191">
                  <c:v>0.54</c:v>
                </c:pt>
                <c:pt idx="192">
                  <c:v>0.56000000000000005</c:v>
                </c:pt>
                <c:pt idx="193">
                  <c:v>0.61</c:v>
                </c:pt>
                <c:pt idx="194">
                  <c:v>0.5</c:v>
                </c:pt>
                <c:pt idx="195">
                  <c:v>0.54</c:v>
                </c:pt>
                <c:pt idx="196">
                  <c:v>0.59</c:v>
                </c:pt>
                <c:pt idx="197">
                  <c:v>0.56999999999999995</c:v>
                </c:pt>
                <c:pt idx="198">
                  <c:v>0.47</c:v>
                </c:pt>
                <c:pt idx="199">
                  <c:v>0.56000000000000005</c:v>
                </c:pt>
                <c:pt idx="200">
                  <c:v>0.56999999999999995</c:v>
                </c:pt>
                <c:pt idx="201">
                  <c:v>0.56999999999999995</c:v>
                </c:pt>
                <c:pt idx="202">
                  <c:v>0.47</c:v>
                </c:pt>
                <c:pt idx="203">
                  <c:v>0.51</c:v>
                </c:pt>
                <c:pt idx="204">
                  <c:v>0.56999999999999995</c:v>
                </c:pt>
                <c:pt idx="205">
                  <c:v>0.56999999999999995</c:v>
                </c:pt>
                <c:pt idx="206">
                  <c:v>0.59</c:v>
                </c:pt>
                <c:pt idx="207">
                  <c:v>0.47</c:v>
                </c:pt>
                <c:pt idx="208">
                  <c:v>0.51</c:v>
                </c:pt>
                <c:pt idx="209">
                  <c:v>0.56999999999999995</c:v>
                </c:pt>
                <c:pt idx="210">
                  <c:v>0.59</c:v>
                </c:pt>
                <c:pt idx="211">
                  <c:v>0.61</c:v>
                </c:pt>
                <c:pt idx="212">
                  <c:v>0.63</c:v>
                </c:pt>
                <c:pt idx="213">
                  <c:v>0.63</c:v>
                </c:pt>
                <c:pt idx="214">
                  <c:v>0.63</c:v>
                </c:pt>
                <c:pt idx="215">
                  <c:v>0.69</c:v>
                </c:pt>
                <c:pt idx="216">
                  <c:v>0.61</c:v>
                </c:pt>
                <c:pt idx="217">
                  <c:v>0.61</c:v>
                </c:pt>
                <c:pt idx="218">
                  <c:v>0.67</c:v>
                </c:pt>
                <c:pt idx="219">
                  <c:v>0.65</c:v>
                </c:pt>
                <c:pt idx="220">
                  <c:v>0.63</c:v>
                </c:pt>
                <c:pt idx="221">
                  <c:v>0.65</c:v>
                </c:pt>
                <c:pt idx="222">
                  <c:v>0.67</c:v>
                </c:pt>
                <c:pt idx="223">
                  <c:v>0.65</c:v>
                </c:pt>
                <c:pt idx="224">
                  <c:v>0.65</c:v>
                </c:pt>
                <c:pt idx="225">
                  <c:v>0.59</c:v>
                </c:pt>
                <c:pt idx="226">
                  <c:v>0.63</c:v>
                </c:pt>
                <c:pt idx="227">
                  <c:v>0.63</c:v>
                </c:pt>
                <c:pt idx="228">
                  <c:v>0.67</c:v>
                </c:pt>
                <c:pt idx="229">
                  <c:v>0.69</c:v>
                </c:pt>
                <c:pt idx="230">
                  <c:v>0.61</c:v>
                </c:pt>
                <c:pt idx="231">
                  <c:v>0.65</c:v>
                </c:pt>
                <c:pt idx="232">
                  <c:v>0.65</c:v>
                </c:pt>
                <c:pt idx="233">
                  <c:v>0.63</c:v>
                </c:pt>
                <c:pt idx="234">
                  <c:v>0.67</c:v>
                </c:pt>
                <c:pt idx="235">
                  <c:v>0.59</c:v>
                </c:pt>
                <c:pt idx="236">
                  <c:v>0.63</c:v>
                </c:pt>
                <c:pt idx="237">
                  <c:v>0.63</c:v>
                </c:pt>
                <c:pt idx="238">
                  <c:v>0.65</c:v>
                </c:pt>
                <c:pt idx="239">
                  <c:v>0.63</c:v>
                </c:pt>
                <c:pt idx="240">
                  <c:v>0.65</c:v>
                </c:pt>
                <c:pt idx="241">
                  <c:v>0.63</c:v>
                </c:pt>
                <c:pt idx="242">
                  <c:v>0.69</c:v>
                </c:pt>
                <c:pt idx="243">
                  <c:v>0.69</c:v>
                </c:pt>
                <c:pt idx="244">
                  <c:v>0.69</c:v>
                </c:pt>
                <c:pt idx="245">
                  <c:v>0.69</c:v>
                </c:pt>
                <c:pt idx="246">
                  <c:v>0.74</c:v>
                </c:pt>
                <c:pt idx="247">
                  <c:v>0.71</c:v>
                </c:pt>
                <c:pt idx="248">
                  <c:v>0.69</c:v>
                </c:pt>
                <c:pt idx="249">
                  <c:v>0.67</c:v>
                </c:pt>
                <c:pt idx="250">
                  <c:v>0.71</c:v>
                </c:pt>
                <c:pt idx="251">
                  <c:v>0.77</c:v>
                </c:pt>
                <c:pt idx="252">
                  <c:v>0.74</c:v>
                </c:pt>
                <c:pt idx="253">
                  <c:v>0.69</c:v>
                </c:pt>
                <c:pt idx="254">
                  <c:v>0.71</c:v>
                </c:pt>
                <c:pt idx="255">
                  <c:v>0.71</c:v>
                </c:pt>
                <c:pt idx="256">
                  <c:v>0.71</c:v>
                </c:pt>
                <c:pt idx="257">
                  <c:v>0.67</c:v>
                </c:pt>
                <c:pt idx="258">
                  <c:v>0.69</c:v>
                </c:pt>
                <c:pt idx="259">
                  <c:v>0.71</c:v>
                </c:pt>
                <c:pt idx="260">
                  <c:v>0.71</c:v>
                </c:pt>
                <c:pt idx="261">
                  <c:v>0.67</c:v>
                </c:pt>
                <c:pt idx="262">
                  <c:v>0.69</c:v>
                </c:pt>
                <c:pt idx="263">
                  <c:v>0.71</c:v>
                </c:pt>
                <c:pt idx="264">
                  <c:v>0.74</c:v>
                </c:pt>
                <c:pt idx="265">
                  <c:v>0.71</c:v>
                </c:pt>
                <c:pt idx="266">
                  <c:v>0.71</c:v>
                </c:pt>
                <c:pt idx="267">
                  <c:v>0.71</c:v>
                </c:pt>
                <c:pt idx="268">
                  <c:v>0.77</c:v>
                </c:pt>
                <c:pt idx="269">
                  <c:v>0.67</c:v>
                </c:pt>
                <c:pt idx="270">
                  <c:v>0.69</c:v>
                </c:pt>
                <c:pt idx="271">
                  <c:v>0.71</c:v>
                </c:pt>
                <c:pt idx="272">
                  <c:v>0.74</c:v>
                </c:pt>
                <c:pt idx="273">
                  <c:v>0.8</c:v>
                </c:pt>
                <c:pt idx="274">
                  <c:v>0.74</c:v>
                </c:pt>
                <c:pt idx="275">
                  <c:v>0.8</c:v>
                </c:pt>
                <c:pt idx="276">
                  <c:v>0.77</c:v>
                </c:pt>
                <c:pt idx="277">
                  <c:v>0.8</c:v>
                </c:pt>
                <c:pt idx="278">
                  <c:v>0.74</c:v>
                </c:pt>
                <c:pt idx="279">
                  <c:v>0.8</c:v>
                </c:pt>
                <c:pt idx="280">
                  <c:v>0.8</c:v>
                </c:pt>
                <c:pt idx="281">
                  <c:v>0.74</c:v>
                </c:pt>
                <c:pt idx="282">
                  <c:v>0.74</c:v>
                </c:pt>
                <c:pt idx="283">
                  <c:v>0.77</c:v>
                </c:pt>
                <c:pt idx="284">
                  <c:v>0.77</c:v>
                </c:pt>
                <c:pt idx="285">
                  <c:v>0.8</c:v>
                </c:pt>
                <c:pt idx="286">
                  <c:v>0.74</c:v>
                </c:pt>
                <c:pt idx="287">
                  <c:v>0.74</c:v>
                </c:pt>
                <c:pt idx="288">
                  <c:v>0.8</c:v>
                </c:pt>
                <c:pt idx="289">
                  <c:v>0.77</c:v>
                </c:pt>
                <c:pt idx="290">
                  <c:v>0.77</c:v>
                </c:pt>
                <c:pt idx="291">
                  <c:v>0.8</c:v>
                </c:pt>
                <c:pt idx="292">
                  <c:v>0.8</c:v>
                </c:pt>
                <c:pt idx="293">
                  <c:v>0.83</c:v>
                </c:pt>
                <c:pt idx="294">
                  <c:v>0.77</c:v>
                </c:pt>
                <c:pt idx="295">
                  <c:v>0.8</c:v>
                </c:pt>
                <c:pt idx="296">
                  <c:v>0.74</c:v>
                </c:pt>
                <c:pt idx="297">
                  <c:v>0.8</c:v>
                </c:pt>
                <c:pt idx="298">
                  <c:v>0.77</c:v>
                </c:pt>
                <c:pt idx="299">
                  <c:v>0.71</c:v>
                </c:pt>
                <c:pt idx="300">
                  <c:v>0.77</c:v>
                </c:pt>
                <c:pt idx="301">
                  <c:v>0.8</c:v>
                </c:pt>
                <c:pt idx="302">
                  <c:v>0.77</c:v>
                </c:pt>
                <c:pt idx="303">
                  <c:v>0.77</c:v>
                </c:pt>
                <c:pt idx="304">
                  <c:v>0.83</c:v>
                </c:pt>
                <c:pt idx="305">
                  <c:v>0.91</c:v>
                </c:pt>
                <c:pt idx="306">
                  <c:v>0.87</c:v>
                </c:pt>
                <c:pt idx="307">
                  <c:v>0.95</c:v>
                </c:pt>
                <c:pt idx="308">
                  <c:v>0.87</c:v>
                </c:pt>
                <c:pt idx="309">
                  <c:v>0.91</c:v>
                </c:pt>
                <c:pt idx="310">
                  <c:v>0.91</c:v>
                </c:pt>
                <c:pt idx="311">
                  <c:v>0.95</c:v>
                </c:pt>
                <c:pt idx="312">
                  <c:v>0.83</c:v>
                </c:pt>
                <c:pt idx="313">
                  <c:v>0.87</c:v>
                </c:pt>
                <c:pt idx="314">
                  <c:v>0.91</c:v>
                </c:pt>
                <c:pt idx="315">
                  <c:v>1.05</c:v>
                </c:pt>
                <c:pt idx="316">
                  <c:v>1.05</c:v>
                </c:pt>
                <c:pt idx="317">
                  <c:v>0.8</c:v>
                </c:pt>
                <c:pt idx="318">
                  <c:v>0.83</c:v>
                </c:pt>
                <c:pt idx="319">
                  <c:v>0.87</c:v>
                </c:pt>
                <c:pt idx="320">
                  <c:v>1</c:v>
                </c:pt>
                <c:pt idx="321">
                  <c:v>1.05</c:v>
                </c:pt>
                <c:pt idx="322">
                  <c:v>0.87</c:v>
                </c:pt>
                <c:pt idx="323">
                  <c:v>0.87</c:v>
                </c:pt>
                <c:pt idx="324">
                  <c:v>0.95</c:v>
                </c:pt>
                <c:pt idx="325">
                  <c:v>1</c:v>
                </c:pt>
                <c:pt idx="326">
                  <c:v>0.87</c:v>
                </c:pt>
                <c:pt idx="327">
                  <c:v>0.83</c:v>
                </c:pt>
                <c:pt idx="328">
                  <c:v>0.91</c:v>
                </c:pt>
                <c:pt idx="329">
                  <c:v>1.05</c:v>
                </c:pt>
                <c:pt idx="330">
                  <c:v>0.87</c:v>
                </c:pt>
                <c:pt idx="331">
                  <c:v>0.91</c:v>
                </c:pt>
                <c:pt idx="332">
                  <c:v>0.95</c:v>
                </c:pt>
                <c:pt idx="333">
                  <c:v>1.05</c:v>
                </c:pt>
                <c:pt idx="334">
                  <c:v>1</c:v>
                </c:pt>
                <c:pt idx="335">
                  <c:v>1.1100000000000001</c:v>
                </c:pt>
                <c:pt idx="336">
                  <c:v>1.18</c:v>
                </c:pt>
                <c:pt idx="337">
                  <c:v>1.54</c:v>
                </c:pt>
                <c:pt idx="338">
                  <c:v>1.82</c:v>
                </c:pt>
                <c:pt idx="339">
                  <c:v>0.95</c:v>
                </c:pt>
                <c:pt idx="340">
                  <c:v>1.05</c:v>
                </c:pt>
                <c:pt idx="341">
                  <c:v>1.25</c:v>
                </c:pt>
                <c:pt idx="342">
                  <c:v>1.43</c:v>
                </c:pt>
                <c:pt idx="343">
                  <c:v>1.82</c:v>
                </c:pt>
                <c:pt idx="344">
                  <c:v>1.1100000000000001</c:v>
                </c:pt>
                <c:pt idx="345">
                  <c:v>1.33</c:v>
                </c:pt>
                <c:pt idx="346">
                  <c:v>1.43</c:v>
                </c:pt>
                <c:pt idx="347">
                  <c:v>1.54</c:v>
                </c:pt>
                <c:pt idx="348">
                  <c:v>1.05</c:v>
                </c:pt>
                <c:pt idx="349">
                  <c:v>1.25</c:v>
                </c:pt>
                <c:pt idx="350">
                  <c:v>1.33</c:v>
                </c:pt>
                <c:pt idx="351">
                  <c:v>1.43</c:v>
                </c:pt>
                <c:pt idx="352">
                  <c:v>1</c:v>
                </c:pt>
                <c:pt idx="353">
                  <c:v>1.25</c:v>
                </c:pt>
                <c:pt idx="354">
                  <c:v>1.33</c:v>
                </c:pt>
                <c:pt idx="355">
                  <c:v>1.54</c:v>
                </c:pt>
                <c:pt idx="356">
                  <c:v>1.1100000000000001</c:v>
                </c:pt>
                <c:pt idx="357">
                  <c:v>1.25</c:v>
                </c:pt>
                <c:pt idx="358">
                  <c:v>1.25</c:v>
                </c:pt>
                <c:pt idx="359">
                  <c:v>1.43</c:v>
                </c:pt>
                <c:pt idx="360">
                  <c:v>1</c:v>
                </c:pt>
                <c:pt idx="361">
                  <c:v>1.25</c:v>
                </c:pt>
                <c:pt idx="362">
                  <c:v>1.25</c:v>
                </c:pt>
                <c:pt idx="363">
                  <c:v>1.43</c:v>
                </c:pt>
                <c:pt idx="364">
                  <c:v>2.5</c:v>
                </c:pt>
              </c:numCache>
            </c:numRef>
          </c:xVal>
          <c:yVal>
            <c:numRef>
              <c:f>Sheet3!$B$2:$B$366</c:f>
              <c:numCache>
                <c:formatCode>General</c:formatCode>
                <c:ptCount val="365"/>
                <c:pt idx="0">
                  <c:v>10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18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18</c:v>
                </c:pt>
                <c:pt idx="10">
                  <c:v>12</c:v>
                </c:pt>
                <c:pt idx="11">
                  <c:v>14</c:v>
                </c:pt>
                <c:pt idx="12">
                  <c:v>15</c:v>
                </c:pt>
                <c:pt idx="13">
                  <c:v>17</c:v>
                </c:pt>
                <c:pt idx="14">
                  <c:v>18</c:v>
                </c:pt>
                <c:pt idx="15">
                  <c:v>12</c:v>
                </c:pt>
                <c:pt idx="16">
                  <c:v>14</c:v>
                </c:pt>
                <c:pt idx="17">
                  <c:v>16</c:v>
                </c:pt>
                <c:pt idx="18">
                  <c:v>17</c:v>
                </c:pt>
                <c:pt idx="19">
                  <c:v>12</c:v>
                </c:pt>
                <c:pt idx="20">
                  <c:v>14</c:v>
                </c:pt>
                <c:pt idx="21">
                  <c:v>16</c:v>
                </c:pt>
                <c:pt idx="22">
                  <c:v>17</c:v>
                </c:pt>
                <c:pt idx="23">
                  <c:v>12</c:v>
                </c:pt>
                <c:pt idx="24">
                  <c:v>14</c:v>
                </c:pt>
                <c:pt idx="25">
                  <c:v>16</c:v>
                </c:pt>
                <c:pt idx="26">
                  <c:v>17</c:v>
                </c:pt>
                <c:pt idx="27">
                  <c:v>13</c:v>
                </c:pt>
                <c:pt idx="28">
                  <c:v>14</c:v>
                </c:pt>
                <c:pt idx="29">
                  <c:v>17</c:v>
                </c:pt>
                <c:pt idx="30">
                  <c:v>18</c:v>
                </c:pt>
                <c:pt idx="31">
                  <c:v>18</c:v>
                </c:pt>
                <c:pt idx="32">
                  <c:v>20</c:v>
                </c:pt>
                <c:pt idx="33">
                  <c:v>21</c:v>
                </c:pt>
                <c:pt idx="34">
                  <c:v>22</c:v>
                </c:pt>
                <c:pt idx="35">
                  <c:v>18</c:v>
                </c:pt>
                <c:pt idx="36">
                  <c:v>20</c:v>
                </c:pt>
                <c:pt idx="37">
                  <c:v>21</c:v>
                </c:pt>
                <c:pt idx="38">
                  <c:v>22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  <c:pt idx="46">
                  <c:v>21</c:v>
                </c:pt>
                <c:pt idx="47">
                  <c:v>18</c:v>
                </c:pt>
                <c:pt idx="48">
                  <c:v>19</c:v>
                </c:pt>
                <c:pt idx="49">
                  <c:v>20</c:v>
                </c:pt>
                <c:pt idx="50">
                  <c:v>21</c:v>
                </c:pt>
                <c:pt idx="51">
                  <c:v>18</c:v>
                </c:pt>
                <c:pt idx="52">
                  <c:v>19</c:v>
                </c:pt>
                <c:pt idx="53">
                  <c:v>20</c:v>
                </c:pt>
                <c:pt idx="54">
                  <c:v>21</c:v>
                </c:pt>
                <c:pt idx="55">
                  <c:v>18</c:v>
                </c:pt>
                <c:pt idx="56">
                  <c:v>19</c:v>
                </c:pt>
                <c:pt idx="57">
                  <c:v>20</c:v>
                </c:pt>
                <c:pt idx="58">
                  <c:v>22</c:v>
                </c:pt>
                <c:pt idx="59">
                  <c:v>23</c:v>
                </c:pt>
                <c:pt idx="60">
                  <c:v>24</c:v>
                </c:pt>
                <c:pt idx="61">
                  <c:v>24</c:v>
                </c:pt>
                <c:pt idx="62">
                  <c:v>25</c:v>
                </c:pt>
                <c:pt idx="63">
                  <c:v>23</c:v>
                </c:pt>
                <c:pt idx="64">
                  <c:v>24</c:v>
                </c:pt>
                <c:pt idx="65">
                  <c:v>24</c:v>
                </c:pt>
                <c:pt idx="66">
                  <c:v>25</c:v>
                </c:pt>
                <c:pt idx="67">
                  <c:v>23</c:v>
                </c:pt>
                <c:pt idx="68">
                  <c:v>24</c:v>
                </c:pt>
                <c:pt idx="69">
                  <c:v>24</c:v>
                </c:pt>
                <c:pt idx="70">
                  <c:v>25</c:v>
                </c:pt>
                <c:pt idx="71">
                  <c:v>23</c:v>
                </c:pt>
                <c:pt idx="72">
                  <c:v>23</c:v>
                </c:pt>
                <c:pt idx="73">
                  <c:v>24</c:v>
                </c:pt>
                <c:pt idx="74">
                  <c:v>24</c:v>
                </c:pt>
                <c:pt idx="75">
                  <c:v>25</c:v>
                </c:pt>
                <c:pt idx="76">
                  <c:v>23</c:v>
                </c:pt>
                <c:pt idx="77">
                  <c:v>23</c:v>
                </c:pt>
                <c:pt idx="78">
                  <c:v>24</c:v>
                </c:pt>
                <c:pt idx="79">
                  <c:v>24</c:v>
                </c:pt>
                <c:pt idx="80">
                  <c:v>25</c:v>
                </c:pt>
                <c:pt idx="81">
                  <c:v>23</c:v>
                </c:pt>
                <c:pt idx="82">
                  <c:v>23</c:v>
                </c:pt>
                <c:pt idx="83">
                  <c:v>24</c:v>
                </c:pt>
                <c:pt idx="84">
                  <c:v>25</c:v>
                </c:pt>
                <c:pt idx="85">
                  <c:v>25</c:v>
                </c:pt>
                <c:pt idx="86">
                  <c:v>23</c:v>
                </c:pt>
                <c:pt idx="87">
                  <c:v>24</c:v>
                </c:pt>
                <c:pt idx="88">
                  <c:v>24</c:v>
                </c:pt>
                <c:pt idx="89">
                  <c:v>25</c:v>
                </c:pt>
                <c:pt idx="90">
                  <c:v>25</c:v>
                </c:pt>
                <c:pt idx="91">
                  <c:v>26</c:v>
                </c:pt>
                <c:pt idx="92">
                  <c:v>26</c:v>
                </c:pt>
                <c:pt idx="93">
                  <c:v>27</c:v>
                </c:pt>
                <c:pt idx="94">
                  <c:v>28</c:v>
                </c:pt>
                <c:pt idx="95">
                  <c:v>25</c:v>
                </c:pt>
                <c:pt idx="96">
                  <c:v>26</c:v>
                </c:pt>
                <c:pt idx="97">
                  <c:v>26</c:v>
                </c:pt>
                <c:pt idx="98">
                  <c:v>27</c:v>
                </c:pt>
                <c:pt idx="99">
                  <c:v>25</c:v>
                </c:pt>
                <c:pt idx="100">
                  <c:v>26</c:v>
                </c:pt>
                <c:pt idx="101">
                  <c:v>27</c:v>
                </c:pt>
                <c:pt idx="102">
                  <c:v>27</c:v>
                </c:pt>
                <c:pt idx="103">
                  <c:v>25</c:v>
                </c:pt>
                <c:pt idx="104">
                  <c:v>26</c:v>
                </c:pt>
                <c:pt idx="105">
                  <c:v>27</c:v>
                </c:pt>
                <c:pt idx="106">
                  <c:v>27</c:v>
                </c:pt>
                <c:pt idx="107">
                  <c:v>25</c:v>
                </c:pt>
                <c:pt idx="108">
                  <c:v>26</c:v>
                </c:pt>
                <c:pt idx="109">
                  <c:v>27</c:v>
                </c:pt>
                <c:pt idx="110">
                  <c:v>27</c:v>
                </c:pt>
                <c:pt idx="111">
                  <c:v>25</c:v>
                </c:pt>
                <c:pt idx="112">
                  <c:v>26</c:v>
                </c:pt>
                <c:pt idx="113">
                  <c:v>27</c:v>
                </c:pt>
                <c:pt idx="114">
                  <c:v>27</c:v>
                </c:pt>
                <c:pt idx="115">
                  <c:v>25</c:v>
                </c:pt>
                <c:pt idx="116">
                  <c:v>25</c:v>
                </c:pt>
                <c:pt idx="117">
                  <c:v>26</c:v>
                </c:pt>
                <c:pt idx="118">
                  <c:v>27</c:v>
                </c:pt>
                <c:pt idx="119">
                  <c:v>27</c:v>
                </c:pt>
                <c:pt idx="120">
                  <c:v>29</c:v>
                </c:pt>
                <c:pt idx="121">
                  <c:v>29</c:v>
                </c:pt>
                <c:pt idx="122">
                  <c:v>30</c:v>
                </c:pt>
                <c:pt idx="123">
                  <c:v>31</c:v>
                </c:pt>
                <c:pt idx="124">
                  <c:v>28</c:v>
                </c:pt>
                <c:pt idx="125">
                  <c:v>29</c:v>
                </c:pt>
                <c:pt idx="126">
                  <c:v>29</c:v>
                </c:pt>
                <c:pt idx="127">
                  <c:v>30</c:v>
                </c:pt>
                <c:pt idx="128">
                  <c:v>31</c:v>
                </c:pt>
                <c:pt idx="129">
                  <c:v>28</c:v>
                </c:pt>
                <c:pt idx="130">
                  <c:v>29</c:v>
                </c:pt>
                <c:pt idx="131">
                  <c:v>29</c:v>
                </c:pt>
                <c:pt idx="132">
                  <c:v>30</c:v>
                </c:pt>
                <c:pt idx="133">
                  <c:v>31</c:v>
                </c:pt>
                <c:pt idx="134">
                  <c:v>28</c:v>
                </c:pt>
                <c:pt idx="135">
                  <c:v>29</c:v>
                </c:pt>
                <c:pt idx="136">
                  <c:v>29</c:v>
                </c:pt>
                <c:pt idx="137">
                  <c:v>30</c:v>
                </c:pt>
                <c:pt idx="138">
                  <c:v>31</c:v>
                </c:pt>
                <c:pt idx="139">
                  <c:v>28</c:v>
                </c:pt>
                <c:pt idx="140">
                  <c:v>29</c:v>
                </c:pt>
                <c:pt idx="141">
                  <c:v>30</c:v>
                </c:pt>
                <c:pt idx="142">
                  <c:v>31</c:v>
                </c:pt>
                <c:pt idx="143">
                  <c:v>28</c:v>
                </c:pt>
                <c:pt idx="144">
                  <c:v>29</c:v>
                </c:pt>
                <c:pt idx="145">
                  <c:v>30</c:v>
                </c:pt>
                <c:pt idx="146">
                  <c:v>31</c:v>
                </c:pt>
                <c:pt idx="147">
                  <c:v>29</c:v>
                </c:pt>
                <c:pt idx="148">
                  <c:v>29</c:v>
                </c:pt>
                <c:pt idx="149">
                  <c:v>30</c:v>
                </c:pt>
                <c:pt idx="150">
                  <c:v>31</c:v>
                </c:pt>
                <c:pt idx="151">
                  <c:v>31</c:v>
                </c:pt>
                <c:pt idx="152">
                  <c:v>33</c:v>
                </c:pt>
                <c:pt idx="153">
                  <c:v>35</c:v>
                </c:pt>
                <c:pt idx="154">
                  <c:v>38</c:v>
                </c:pt>
                <c:pt idx="155">
                  <c:v>32</c:v>
                </c:pt>
                <c:pt idx="156">
                  <c:v>34</c:v>
                </c:pt>
                <c:pt idx="157">
                  <c:v>36</c:v>
                </c:pt>
                <c:pt idx="158">
                  <c:v>39</c:v>
                </c:pt>
                <c:pt idx="159">
                  <c:v>32</c:v>
                </c:pt>
                <c:pt idx="160">
                  <c:v>35</c:v>
                </c:pt>
                <c:pt idx="161">
                  <c:v>36</c:v>
                </c:pt>
                <c:pt idx="162">
                  <c:v>40</c:v>
                </c:pt>
                <c:pt idx="163">
                  <c:v>32</c:v>
                </c:pt>
                <c:pt idx="164">
                  <c:v>35</c:v>
                </c:pt>
                <c:pt idx="165">
                  <c:v>36</c:v>
                </c:pt>
                <c:pt idx="166">
                  <c:v>41</c:v>
                </c:pt>
                <c:pt idx="167">
                  <c:v>31</c:v>
                </c:pt>
                <c:pt idx="168">
                  <c:v>32</c:v>
                </c:pt>
                <c:pt idx="169">
                  <c:v>35</c:v>
                </c:pt>
                <c:pt idx="170">
                  <c:v>37</c:v>
                </c:pt>
                <c:pt idx="171">
                  <c:v>41</c:v>
                </c:pt>
                <c:pt idx="172">
                  <c:v>31</c:v>
                </c:pt>
                <c:pt idx="173">
                  <c:v>33</c:v>
                </c:pt>
                <c:pt idx="174">
                  <c:v>35</c:v>
                </c:pt>
                <c:pt idx="175">
                  <c:v>37</c:v>
                </c:pt>
                <c:pt idx="176">
                  <c:v>42</c:v>
                </c:pt>
                <c:pt idx="177">
                  <c:v>31</c:v>
                </c:pt>
                <c:pt idx="178">
                  <c:v>33</c:v>
                </c:pt>
                <c:pt idx="179">
                  <c:v>35</c:v>
                </c:pt>
                <c:pt idx="180">
                  <c:v>38</c:v>
                </c:pt>
                <c:pt idx="181">
                  <c:v>43</c:v>
                </c:pt>
                <c:pt idx="182">
                  <c:v>38</c:v>
                </c:pt>
                <c:pt idx="183">
                  <c:v>35</c:v>
                </c:pt>
                <c:pt idx="184">
                  <c:v>34</c:v>
                </c:pt>
                <c:pt idx="185">
                  <c:v>32</c:v>
                </c:pt>
                <c:pt idx="186">
                  <c:v>39</c:v>
                </c:pt>
                <c:pt idx="187">
                  <c:v>35</c:v>
                </c:pt>
                <c:pt idx="188">
                  <c:v>34</c:v>
                </c:pt>
                <c:pt idx="189">
                  <c:v>33</c:v>
                </c:pt>
                <c:pt idx="190">
                  <c:v>40</c:v>
                </c:pt>
                <c:pt idx="191">
                  <c:v>35</c:v>
                </c:pt>
                <c:pt idx="192">
                  <c:v>34</c:v>
                </c:pt>
                <c:pt idx="193">
                  <c:v>33</c:v>
                </c:pt>
                <c:pt idx="194">
                  <c:v>40</c:v>
                </c:pt>
                <c:pt idx="195">
                  <c:v>35</c:v>
                </c:pt>
                <c:pt idx="196">
                  <c:v>34</c:v>
                </c:pt>
                <c:pt idx="197">
                  <c:v>33</c:v>
                </c:pt>
                <c:pt idx="198">
                  <c:v>41</c:v>
                </c:pt>
                <c:pt idx="199">
                  <c:v>36</c:v>
                </c:pt>
                <c:pt idx="200">
                  <c:v>35</c:v>
                </c:pt>
                <c:pt idx="201">
                  <c:v>33</c:v>
                </c:pt>
                <c:pt idx="202">
                  <c:v>42</c:v>
                </c:pt>
                <c:pt idx="203">
                  <c:v>37</c:v>
                </c:pt>
                <c:pt idx="204">
                  <c:v>35</c:v>
                </c:pt>
                <c:pt idx="205">
                  <c:v>33</c:v>
                </c:pt>
                <c:pt idx="206">
                  <c:v>32</c:v>
                </c:pt>
                <c:pt idx="207">
                  <c:v>43</c:v>
                </c:pt>
                <c:pt idx="208">
                  <c:v>38</c:v>
                </c:pt>
                <c:pt idx="209">
                  <c:v>35</c:v>
                </c:pt>
                <c:pt idx="210">
                  <c:v>34</c:v>
                </c:pt>
                <c:pt idx="211">
                  <c:v>32</c:v>
                </c:pt>
                <c:pt idx="212">
                  <c:v>32</c:v>
                </c:pt>
                <c:pt idx="213">
                  <c:v>31</c:v>
                </c:pt>
                <c:pt idx="214">
                  <c:v>30</c:v>
                </c:pt>
                <c:pt idx="215">
                  <c:v>29</c:v>
                </c:pt>
                <c:pt idx="216">
                  <c:v>32</c:v>
                </c:pt>
                <c:pt idx="217">
                  <c:v>31</c:v>
                </c:pt>
                <c:pt idx="218">
                  <c:v>30</c:v>
                </c:pt>
                <c:pt idx="219">
                  <c:v>29</c:v>
                </c:pt>
                <c:pt idx="220">
                  <c:v>32</c:v>
                </c:pt>
                <c:pt idx="221">
                  <c:v>31</c:v>
                </c:pt>
                <c:pt idx="222">
                  <c:v>30</c:v>
                </c:pt>
                <c:pt idx="223">
                  <c:v>29</c:v>
                </c:pt>
                <c:pt idx="224">
                  <c:v>29</c:v>
                </c:pt>
                <c:pt idx="225">
                  <c:v>32</c:v>
                </c:pt>
                <c:pt idx="226">
                  <c:v>31</c:v>
                </c:pt>
                <c:pt idx="227">
                  <c:v>30</c:v>
                </c:pt>
                <c:pt idx="228">
                  <c:v>30</c:v>
                </c:pt>
                <c:pt idx="229">
                  <c:v>29</c:v>
                </c:pt>
                <c:pt idx="230">
                  <c:v>32</c:v>
                </c:pt>
                <c:pt idx="231">
                  <c:v>31</c:v>
                </c:pt>
                <c:pt idx="232">
                  <c:v>30</c:v>
                </c:pt>
                <c:pt idx="233">
                  <c:v>30</c:v>
                </c:pt>
                <c:pt idx="234">
                  <c:v>29</c:v>
                </c:pt>
                <c:pt idx="235">
                  <c:v>32</c:v>
                </c:pt>
                <c:pt idx="236">
                  <c:v>30</c:v>
                </c:pt>
                <c:pt idx="237">
                  <c:v>30</c:v>
                </c:pt>
                <c:pt idx="238">
                  <c:v>29</c:v>
                </c:pt>
                <c:pt idx="239">
                  <c:v>32</c:v>
                </c:pt>
                <c:pt idx="240">
                  <c:v>30</c:v>
                </c:pt>
                <c:pt idx="241">
                  <c:v>30</c:v>
                </c:pt>
                <c:pt idx="242">
                  <c:v>29</c:v>
                </c:pt>
                <c:pt idx="243">
                  <c:v>29</c:v>
                </c:pt>
                <c:pt idx="244">
                  <c:v>28</c:v>
                </c:pt>
                <c:pt idx="245">
                  <c:v>27</c:v>
                </c:pt>
                <c:pt idx="246">
                  <c:v>26</c:v>
                </c:pt>
                <c:pt idx="247">
                  <c:v>26</c:v>
                </c:pt>
                <c:pt idx="248">
                  <c:v>29</c:v>
                </c:pt>
                <c:pt idx="249">
                  <c:v>28</c:v>
                </c:pt>
                <c:pt idx="250">
                  <c:v>27</c:v>
                </c:pt>
                <c:pt idx="251">
                  <c:v>26</c:v>
                </c:pt>
                <c:pt idx="252">
                  <c:v>26</c:v>
                </c:pt>
                <c:pt idx="253">
                  <c:v>28</c:v>
                </c:pt>
                <c:pt idx="254">
                  <c:v>27</c:v>
                </c:pt>
                <c:pt idx="255">
                  <c:v>26</c:v>
                </c:pt>
                <c:pt idx="256">
                  <c:v>26</c:v>
                </c:pt>
                <c:pt idx="257">
                  <c:v>28</c:v>
                </c:pt>
                <c:pt idx="258">
                  <c:v>27</c:v>
                </c:pt>
                <c:pt idx="259">
                  <c:v>26</c:v>
                </c:pt>
                <c:pt idx="260">
                  <c:v>26</c:v>
                </c:pt>
                <c:pt idx="261">
                  <c:v>28</c:v>
                </c:pt>
                <c:pt idx="262">
                  <c:v>27</c:v>
                </c:pt>
                <c:pt idx="263">
                  <c:v>26</c:v>
                </c:pt>
                <c:pt idx="264">
                  <c:v>26</c:v>
                </c:pt>
                <c:pt idx="265">
                  <c:v>28</c:v>
                </c:pt>
                <c:pt idx="266">
                  <c:v>28</c:v>
                </c:pt>
                <c:pt idx="267">
                  <c:v>27</c:v>
                </c:pt>
                <c:pt idx="268">
                  <c:v>26</c:v>
                </c:pt>
                <c:pt idx="269">
                  <c:v>29</c:v>
                </c:pt>
                <c:pt idx="270">
                  <c:v>28</c:v>
                </c:pt>
                <c:pt idx="271">
                  <c:v>27</c:v>
                </c:pt>
                <c:pt idx="272">
                  <c:v>26</c:v>
                </c:pt>
                <c:pt idx="273">
                  <c:v>25</c:v>
                </c:pt>
                <c:pt idx="274">
                  <c:v>25</c:v>
                </c:pt>
                <c:pt idx="275">
                  <c:v>24</c:v>
                </c:pt>
                <c:pt idx="276">
                  <c:v>24</c:v>
                </c:pt>
                <c:pt idx="277">
                  <c:v>25</c:v>
                </c:pt>
                <c:pt idx="278">
                  <c:v>25</c:v>
                </c:pt>
                <c:pt idx="279">
                  <c:v>25</c:v>
                </c:pt>
                <c:pt idx="280">
                  <c:v>24</c:v>
                </c:pt>
                <c:pt idx="281">
                  <c:v>25</c:v>
                </c:pt>
                <c:pt idx="282">
                  <c:v>25</c:v>
                </c:pt>
                <c:pt idx="283">
                  <c:v>25</c:v>
                </c:pt>
                <c:pt idx="284">
                  <c:v>24</c:v>
                </c:pt>
                <c:pt idx="285">
                  <c:v>25</c:v>
                </c:pt>
                <c:pt idx="286">
                  <c:v>25</c:v>
                </c:pt>
                <c:pt idx="287">
                  <c:v>25</c:v>
                </c:pt>
                <c:pt idx="288">
                  <c:v>24</c:v>
                </c:pt>
                <c:pt idx="289">
                  <c:v>25</c:v>
                </c:pt>
                <c:pt idx="290">
                  <c:v>25</c:v>
                </c:pt>
                <c:pt idx="291">
                  <c:v>25</c:v>
                </c:pt>
                <c:pt idx="292">
                  <c:v>24</c:v>
                </c:pt>
                <c:pt idx="293">
                  <c:v>24</c:v>
                </c:pt>
                <c:pt idx="294">
                  <c:v>25</c:v>
                </c:pt>
                <c:pt idx="295">
                  <c:v>25</c:v>
                </c:pt>
                <c:pt idx="296">
                  <c:v>25</c:v>
                </c:pt>
                <c:pt idx="297">
                  <c:v>24</c:v>
                </c:pt>
                <c:pt idx="298">
                  <c:v>24</c:v>
                </c:pt>
                <c:pt idx="299">
                  <c:v>26</c:v>
                </c:pt>
                <c:pt idx="300">
                  <c:v>25</c:v>
                </c:pt>
                <c:pt idx="301">
                  <c:v>25</c:v>
                </c:pt>
                <c:pt idx="302">
                  <c:v>24</c:v>
                </c:pt>
                <c:pt idx="303">
                  <c:v>24</c:v>
                </c:pt>
                <c:pt idx="304">
                  <c:v>23</c:v>
                </c:pt>
                <c:pt idx="305">
                  <c:v>22</c:v>
                </c:pt>
                <c:pt idx="306">
                  <c:v>21</c:v>
                </c:pt>
                <c:pt idx="307">
                  <c:v>19</c:v>
                </c:pt>
                <c:pt idx="308">
                  <c:v>23</c:v>
                </c:pt>
                <c:pt idx="309">
                  <c:v>22</c:v>
                </c:pt>
                <c:pt idx="310">
                  <c:v>21</c:v>
                </c:pt>
                <c:pt idx="311">
                  <c:v>19</c:v>
                </c:pt>
                <c:pt idx="312">
                  <c:v>23</c:v>
                </c:pt>
                <c:pt idx="313">
                  <c:v>22</c:v>
                </c:pt>
                <c:pt idx="314">
                  <c:v>21</c:v>
                </c:pt>
                <c:pt idx="315">
                  <c:v>19</c:v>
                </c:pt>
                <c:pt idx="316">
                  <c:v>19</c:v>
                </c:pt>
                <c:pt idx="317">
                  <c:v>23</c:v>
                </c:pt>
                <c:pt idx="318">
                  <c:v>23</c:v>
                </c:pt>
                <c:pt idx="319">
                  <c:v>21</c:v>
                </c:pt>
                <c:pt idx="320">
                  <c:v>20</c:v>
                </c:pt>
                <c:pt idx="321">
                  <c:v>19</c:v>
                </c:pt>
                <c:pt idx="322">
                  <c:v>23</c:v>
                </c:pt>
                <c:pt idx="323">
                  <c:v>22</c:v>
                </c:pt>
                <c:pt idx="324">
                  <c:v>20</c:v>
                </c:pt>
                <c:pt idx="325">
                  <c:v>19</c:v>
                </c:pt>
                <c:pt idx="326">
                  <c:v>23</c:v>
                </c:pt>
                <c:pt idx="327">
                  <c:v>22</c:v>
                </c:pt>
                <c:pt idx="328">
                  <c:v>20</c:v>
                </c:pt>
                <c:pt idx="329">
                  <c:v>19</c:v>
                </c:pt>
                <c:pt idx="330">
                  <c:v>23</c:v>
                </c:pt>
                <c:pt idx="331">
                  <c:v>22</c:v>
                </c:pt>
                <c:pt idx="332">
                  <c:v>20</c:v>
                </c:pt>
                <c:pt idx="333">
                  <c:v>19</c:v>
                </c:pt>
                <c:pt idx="334">
                  <c:v>19</c:v>
                </c:pt>
                <c:pt idx="335">
                  <c:v>17</c:v>
                </c:pt>
                <c:pt idx="336">
                  <c:v>15</c:v>
                </c:pt>
                <c:pt idx="337">
                  <c:v>13</c:v>
                </c:pt>
                <c:pt idx="338">
                  <c:v>10</c:v>
                </c:pt>
                <c:pt idx="339">
                  <c:v>19</c:v>
                </c:pt>
                <c:pt idx="340">
                  <c:v>17</c:v>
                </c:pt>
                <c:pt idx="341">
                  <c:v>15</c:v>
                </c:pt>
                <c:pt idx="342">
                  <c:v>14</c:v>
                </c:pt>
                <c:pt idx="343">
                  <c:v>11</c:v>
                </c:pt>
                <c:pt idx="344">
                  <c:v>17</c:v>
                </c:pt>
                <c:pt idx="345">
                  <c:v>15</c:v>
                </c:pt>
                <c:pt idx="346">
                  <c:v>14</c:v>
                </c:pt>
                <c:pt idx="347">
                  <c:v>13</c:v>
                </c:pt>
                <c:pt idx="348">
                  <c:v>17</c:v>
                </c:pt>
                <c:pt idx="349">
                  <c:v>15</c:v>
                </c:pt>
                <c:pt idx="350">
                  <c:v>14</c:v>
                </c:pt>
                <c:pt idx="351">
                  <c:v>13</c:v>
                </c:pt>
                <c:pt idx="352">
                  <c:v>18</c:v>
                </c:pt>
                <c:pt idx="353">
                  <c:v>16</c:v>
                </c:pt>
                <c:pt idx="354">
                  <c:v>15</c:v>
                </c:pt>
                <c:pt idx="355">
                  <c:v>13</c:v>
                </c:pt>
                <c:pt idx="356">
                  <c:v>18</c:v>
                </c:pt>
                <c:pt idx="357">
                  <c:v>16</c:v>
                </c:pt>
                <c:pt idx="358">
                  <c:v>15</c:v>
                </c:pt>
                <c:pt idx="359">
                  <c:v>13</c:v>
                </c:pt>
                <c:pt idx="360">
                  <c:v>19</c:v>
                </c:pt>
                <c:pt idx="361">
                  <c:v>16</c:v>
                </c:pt>
                <c:pt idx="362">
                  <c:v>15</c:v>
                </c:pt>
                <c:pt idx="363">
                  <c:v>13</c:v>
                </c:pt>
                <c:pt idx="364">
                  <c:v>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5292648"/>
        <c:axId val="335294216"/>
      </c:scatterChart>
      <c:valAx>
        <c:axId val="335292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294216"/>
        <c:crosses val="autoZero"/>
        <c:crossBetween val="midCat"/>
      </c:valAx>
      <c:valAx>
        <c:axId val="335294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292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600075</xdr:colOff>
      <xdr:row>4</xdr:row>
      <xdr:rowOff>66675</xdr:rowOff>
    </xdr:from>
    <xdr:to>
      <xdr:col>14</xdr:col>
      <xdr:colOff>295275</xdr:colOff>
      <xdr:row>18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6C04EA36-36C0-4553-9CED-313DABFF93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1</xdr:row>
      <xdr:rowOff>161925</xdr:rowOff>
    </xdr:from>
    <xdr:to>
      <xdr:col>9</xdr:col>
      <xdr:colOff>447675</xdr:colOff>
      <xdr:row>16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FF0AB2C7-7AF4-40A5-948B-8605A4326A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352425</xdr:colOff>
      <xdr:row>0</xdr:row>
      <xdr:rowOff>9525</xdr:rowOff>
    </xdr:from>
    <xdr:to>
      <xdr:col>11</xdr:col>
      <xdr:colOff>47625</xdr:colOff>
      <xdr:row>14</xdr:row>
      <xdr:rowOff>85725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xmlns="" id="{939A64A7-C044-4EE4-96B0-03882130AE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428625</xdr:colOff>
      <xdr:row>365</xdr:row>
      <xdr:rowOff>28575</xdr:rowOff>
    </xdr:from>
    <xdr:to>
      <xdr:col>12</xdr:col>
      <xdr:colOff>123825</xdr:colOff>
      <xdr:row>379</xdr:row>
      <xdr:rowOff>104775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xmlns="" id="{A10BCF6F-B5AA-4FEB-AE27-E21D85303E44}"/>
            </a:ext>
            <a:ext uri="{147F2762-F138-4A5C-976F-8EAC2B608ADB}">
              <a16:predDERef xmlns:a16="http://schemas.microsoft.com/office/drawing/2014/main" xmlns="" pred="{939A64A7-C044-4EE4-96B0-03882130AE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209550</xdr:colOff>
      <xdr:row>1</xdr:row>
      <xdr:rowOff>114300</xdr:rowOff>
    </xdr:from>
    <xdr:to>
      <xdr:col>12</xdr:col>
      <xdr:colOff>514350</xdr:colOff>
      <xdr:row>16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xcel Services" refreshedDate="43697.297681481483" createdVersion="6" refreshedVersion="6" minRefreshableVersion="3" recordCount="365">
  <cacheSource type="worksheet">
    <worksheetSource name="Tabel1" sheet="Lemonade"/>
  </cacheSource>
  <cacheFields count="9">
    <cacheField name="Date" numFmtId="14">
      <sharedItems containsSemiMixedTypes="0" containsNonDate="0" containsDate="1" containsString="0" minDate="2017-01-01T00:00:00" maxDate="2018-01-01T00:00:00" count="365">
        <d v="2017-01-01T00:00:00"/>
        <d v="2017-01-02T00:00:00"/>
        <d v="2017-01-03T00:00:00"/>
        <d v="2017-01-04T00:00:00"/>
        <d v="2017-01-05T00:00:00"/>
        <d v="2017-01-06T00:00:00"/>
        <d v="2017-01-07T00:00:00"/>
        <d v="2017-01-08T00:00:00"/>
        <d v="2017-01-09T00:00:00"/>
        <d v="2017-01-10T00:00:00"/>
        <d v="2017-01-11T00:00:00"/>
        <d v="2017-01-12T00:00:00"/>
        <d v="2017-01-13T00:00:00"/>
        <d v="2017-01-14T00:00:00"/>
        <d v="2017-01-15T00:00:00"/>
        <d v="2017-01-16T00:00:00"/>
        <d v="2017-01-17T00:00:00"/>
        <d v="2017-01-18T00:00:00"/>
        <d v="2017-01-19T00:00:00"/>
        <d v="2017-01-20T00:00:00"/>
        <d v="2017-01-21T00:00:00"/>
        <d v="2017-01-22T00:00:00"/>
        <d v="2017-01-23T00:00:00"/>
        <d v="2017-01-24T00:00:00"/>
        <d v="2017-01-25T00:00:00"/>
        <d v="2017-01-26T00:00:00"/>
        <d v="2017-01-27T00:00:00"/>
        <d v="2017-01-28T00:00:00"/>
        <d v="2017-01-29T00:00:00"/>
        <d v="2017-01-30T00:00:00"/>
        <d v="2017-01-31T00:00:00"/>
        <d v="2017-02-01T00:00:00"/>
        <d v="2017-02-02T00:00:00"/>
        <d v="2017-02-03T00:00:00"/>
        <d v="2017-02-04T00:00:00"/>
        <d v="2017-02-05T00:00:00"/>
        <d v="2017-02-06T00:00:00"/>
        <d v="2017-02-07T00:00:00"/>
        <d v="2017-02-08T00:00:00"/>
        <d v="2017-02-09T00:00:00"/>
        <d v="2017-02-10T00:00:00"/>
        <d v="2017-02-11T00:00:00"/>
        <d v="2017-02-12T00:00:00"/>
        <d v="2017-02-13T00:00:00"/>
        <d v="2017-02-14T00:00:00"/>
        <d v="2017-02-15T00:00:00"/>
        <d v="2017-02-16T00:00:00"/>
        <d v="2017-02-17T00:00:00"/>
        <d v="2017-02-18T00:00:00"/>
        <d v="2017-02-19T00:00:00"/>
        <d v="2017-02-20T00:00:00"/>
        <d v="2017-02-21T00:00:00"/>
        <d v="2017-02-22T00:00:00"/>
        <d v="2017-02-23T00:00:00"/>
        <d v="2017-02-24T00:00:00"/>
        <d v="2017-02-25T00:00:00"/>
        <d v="2017-02-26T00:00:00"/>
        <d v="2017-02-27T00:00:00"/>
        <d v="2017-02-28T00:00:00"/>
        <d v="2017-03-01T00:00:00"/>
        <d v="2017-03-02T00:00:00"/>
        <d v="2017-03-03T00:00:00"/>
        <d v="2017-03-04T00:00:00"/>
        <d v="2017-03-05T00:00:00"/>
        <d v="2017-03-06T00:00:00"/>
        <d v="2017-03-07T00:00:00"/>
        <d v="2017-03-08T00:00:00"/>
        <d v="2017-03-09T00:00:00"/>
        <d v="2017-03-10T00:00:00"/>
        <d v="2017-03-11T00:00:00"/>
        <d v="2017-03-12T00:00:00"/>
        <d v="2017-03-13T00:00:00"/>
        <d v="2017-03-14T00:00:00"/>
        <d v="2017-03-15T00:00:00"/>
        <d v="2017-03-16T00:00:00"/>
        <d v="2017-03-17T00:00:00"/>
        <d v="2017-03-18T00:00:00"/>
        <d v="2017-03-19T00:00:00"/>
        <d v="2017-03-20T00:00:00"/>
        <d v="2017-03-21T00:00:00"/>
        <d v="2017-03-22T00:00:00"/>
        <d v="2017-03-23T00:00:00"/>
        <d v="2017-03-24T00:00:00"/>
        <d v="2017-03-25T00:00:00"/>
        <d v="2017-03-26T00:00:00"/>
        <d v="2017-03-27T00:00:00"/>
        <d v="2017-03-28T00:00:00"/>
        <d v="2017-03-29T00:00:00"/>
        <d v="2017-03-30T00:00:00"/>
        <d v="2017-03-31T00:00:00"/>
        <d v="2017-04-01T00:00:00"/>
        <d v="2017-04-02T00:00:00"/>
        <d v="2017-04-03T00:00:00"/>
        <d v="2017-04-04T00:00:00"/>
        <d v="2017-04-05T00:00:00"/>
        <d v="2017-04-06T00:00:00"/>
        <d v="2017-04-07T00:00:00"/>
        <d v="2017-04-08T00:00:00"/>
        <d v="2017-04-09T00:00:00"/>
        <d v="2017-04-10T00:00:00"/>
        <d v="2017-04-11T00:00:00"/>
        <d v="2017-04-12T00:00:00"/>
        <d v="2017-04-13T00:00:00"/>
        <d v="2017-04-14T00:00:00"/>
        <d v="2017-04-15T00:00:00"/>
        <d v="2017-04-16T00:00:00"/>
        <d v="2017-04-17T00:00:00"/>
        <d v="2017-04-18T00:00:00"/>
        <d v="2017-04-19T00:00:00"/>
        <d v="2017-04-20T00:00:00"/>
        <d v="2017-04-21T00:00:00"/>
        <d v="2017-04-22T00:00:00"/>
        <d v="2017-04-23T00:00:00"/>
        <d v="2017-04-24T00:00:00"/>
        <d v="2017-04-25T00:00:00"/>
        <d v="2017-04-26T00:00:00"/>
        <d v="2017-04-27T00:00:00"/>
        <d v="2017-04-28T00:00:00"/>
        <d v="2017-04-29T00:00:00"/>
        <d v="2017-04-30T00:00:00"/>
        <d v="2017-05-01T00:00:00"/>
        <d v="2017-05-02T00:00:00"/>
        <d v="2017-05-03T00:00:00"/>
        <d v="2017-05-04T00:00:00"/>
        <d v="2017-05-05T00:00:00"/>
        <d v="2017-05-06T00:00:00"/>
        <d v="2017-05-07T00:00:00"/>
        <d v="2017-05-08T00:00:00"/>
        <d v="2017-05-09T00:00:00"/>
        <d v="2017-05-10T00:00:00"/>
        <d v="2017-05-11T00:00:00"/>
        <d v="2017-05-12T00:00:00"/>
        <d v="2017-05-13T00:00:00"/>
        <d v="2017-05-14T00:00:00"/>
        <d v="2017-05-15T00:00:00"/>
        <d v="2017-05-16T00:00:00"/>
        <d v="2017-05-17T00:00:00"/>
        <d v="2017-05-18T00:00:00"/>
        <d v="2017-05-19T00:00:00"/>
        <d v="2017-05-20T00:00:00"/>
        <d v="2017-05-21T00:00:00"/>
        <d v="2017-05-22T00:00:00"/>
        <d v="2017-05-23T00:00:00"/>
        <d v="2017-05-24T00:00:00"/>
        <d v="2017-05-25T00:00:00"/>
        <d v="2017-05-26T00:00:00"/>
        <d v="2017-05-27T00:00:00"/>
        <d v="2017-05-28T00:00:00"/>
        <d v="2017-05-29T00:00:00"/>
        <d v="2017-05-30T00:00:00"/>
        <d v="2017-05-31T00:00:00"/>
        <d v="2017-06-01T00:00:00"/>
        <d v="2017-06-02T00:00:00"/>
        <d v="2017-06-03T00:00:00"/>
        <d v="2017-06-04T00:00:00"/>
        <d v="2017-06-05T00:00:00"/>
        <d v="2017-06-06T00:00:00"/>
        <d v="2017-06-07T00:00:00"/>
        <d v="2017-06-08T00:00:00"/>
        <d v="2017-06-09T00:00:00"/>
        <d v="2017-06-10T00:00:00"/>
        <d v="2017-06-11T00:00:00"/>
        <d v="2017-06-12T00:00:00"/>
        <d v="2017-06-13T00:00:00"/>
        <d v="2017-06-14T00:00:00"/>
        <d v="2017-06-15T00:00:00"/>
        <d v="2017-06-16T00:00:00"/>
        <d v="2017-06-17T00:00:00"/>
        <d v="2017-06-18T00:00:00"/>
        <d v="2017-06-19T00:00:00"/>
        <d v="2017-06-20T00:00:00"/>
        <d v="2017-06-21T00:00:00"/>
        <d v="2017-06-22T00:00:00"/>
        <d v="2017-06-23T00:00:00"/>
        <d v="2017-06-24T00:00:00"/>
        <d v="2017-06-25T00:00:00"/>
        <d v="2017-06-26T00:00:00"/>
        <d v="2017-06-27T00:00:00"/>
        <d v="2017-06-28T00:00:00"/>
        <d v="2017-06-29T00:00:00"/>
        <d v="2017-06-30T00:00:00"/>
        <d v="2017-07-01T00:00:00"/>
        <d v="2017-07-02T00:00:00"/>
        <d v="2017-07-03T00:00:00"/>
        <d v="2017-07-04T00:00:00"/>
        <d v="2017-07-05T00:00:00"/>
        <d v="2017-07-06T00:00:00"/>
        <d v="2017-07-07T00:00:00"/>
        <d v="2017-07-08T00:00:00"/>
        <d v="2017-07-09T00:00:00"/>
        <d v="2017-07-10T00:00:00"/>
        <d v="2017-07-11T00:00:00"/>
        <d v="2017-07-12T00:00:00"/>
        <d v="2017-07-13T00:00:00"/>
        <d v="2017-07-14T00:00:00"/>
        <d v="2017-07-15T00:00:00"/>
        <d v="2017-07-16T00:00:00"/>
        <d v="2017-07-17T00:00:00"/>
        <d v="2017-07-18T00:00:00"/>
        <d v="2017-07-19T00:00:00"/>
        <d v="2017-07-20T00:00:00"/>
        <d v="2017-07-21T00:00:00"/>
        <d v="2017-07-22T00:00:00"/>
        <d v="2017-07-23T00:00:00"/>
        <d v="2017-07-24T00:00:00"/>
        <d v="2017-07-25T00:00:00"/>
        <d v="2017-07-26T00:00:00"/>
        <d v="2017-07-27T00:00:00"/>
        <d v="2017-07-28T00:00:00"/>
        <d v="2017-07-29T00:00:00"/>
        <d v="2017-07-30T00:00:00"/>
        <d v="2017-07-31T00:00:00"/>
        <d v="2017-08-01T00:00:00"/>
        <d v="2017-08-02T00:00:00"/>
        <d v="2017-08-03T00:00:00"/>
        <d v="2017-08-04T00:00:00"/>
        <d v="2017-08-05T00:00:00"/>
        <d v="2017-08-06T00:00:00"/>
        <d v="2017-08-07T00:00:00"/>
        <d v="2017-08-08T00:00:00"/>
        <d v="2017-08-09T00:00:00"/>
        <d v="2017-08-10T00:00:00"/>
        <d v="2017-08-11T00:00:00"/>
        <d v="2017-08-12T00:00:00"/>
        <d v="2017-08-13T00:00:00"/>
        <d v="2017-08-14T00:00:00"/>
        <d v="2017-08-15T00:00:00"/>
        <d v="2017-08-16T00:00:00"/>
        <d v="2017-08-17T00:00:00"/>
        <d v="2017-08-18T00:00:00"/>
        <d v="2017-08-19T00:00:00"/>
        <d v="2017-08-20T00:00:00"/>
        <d v="2017-08-21T00:00:00"/>
        <d v="2017-08-22T00:00:00"/>
        <d v="2017-08-23T00:00:00"/>
        <d v="2017-08-24T00:00:00"/>
        <d v="2017-08-25T00:00:00"/>
        <d v="2017-08-26T00:00:00"/>
        <d v="2017-08-27T00:00:00"/>
        <d v="2017-08-28T00:00:00"/>
        <d v="2017-08-29T00:00:00"/>
        <d v="2017-08-30T00:00:00"/>
        <d v="2017-08-31T00:00:00"/>
        <d v="2017-09-01T00:00:00"/>
        <d v="2017-09-02T00:00:00"/>
        <d v="2017-09-03T00:00:00"/>
        <d v="2017-09-04T00:00:00"/>
        <d v="2017-09-05T00:00:00"/>
        <d v="2017-09-06T00:00:00"/>
        <d v="2017-09-07T00:00:00"/>
        <d v="2017-09-08T00:00:00"/>
        <d v="2017-09-09T00:00:00"/>
        <d v="2017-09-10T00:00:00"/>
        <d v="2017-09-11T00:00:00"/>
        <d v="2017-09-12T00:00:00"/>
        <d v="2017-09-13T00:00:00"/>
        <d v="2017-09-14T00:00:00"/>
        <d v="2017-09-15T00:00:00"/>
        <d v="2017-09-16T00:00:00"/>
        <d v="2017-09-17T00:00:00"/>
        <d v="2017-09-18T00:00:00"/>
        <d v="2017-09-19T00:00:00"/>
        <d v="2017-09-20T00:00:00"/>
        <d v="2017-09-21T00:00:00"/>
        <d v="2017-09-22T00:00:00"/>
        <d v="2017-09-23T00:00:00"/>
        <d v="2017-09-24T00:00:00"/>
        <d v="2017-09-25T00:00:00"/>
        <d v="2017-09-26T00:00:00"/>
        <d v="2017-09-27T00:00:00"/>
        <d v="2017-09-28T00:00:00"/>
        <d v="2017-09-29T00:00:00"/>
        <d v="2017-09-30T00:00:00"/>
        <d v="2017-10-01T00:00:00"/>
        <d v="2017-10-02T00:00:00"/>
        <d v="2017-10-03T00:00:00"/>
        <d v="2017-10-04T00:00:00"/>
        <d v="2017-10-05T00:00:00"/>
        <d v="2017-10-06T00:00:00"/>
        <d v="2017-10-07T00:00:00"/>
        <d v="2017-10-08T00:00:00"/>
        <d v="2017-10-09T00:00:00"/>
        <d v="2017-10-10T00:00:00"/>
        <d v="2017-10-11T00:00:00"/>
        <d v="2017-10-12T00:00:00"/>
        <d v="2017-10-13T00:00:00"/>
        <d v="2017-10-14T00:00:00"/>
        <d v="2017-10-15T00:00:00"/>
        <d v="2017-10-16T00:00:00"/>
        <d v="2017-10-17T00:00:00"/>
        <d v="2017-10-18T00:00:00"/>
        <d v="2017-10-19T00:00:00"/>
        <d v="2017-10-20T00:00:00"/>
        <d v="2017-10-21T00:00:00"/>
        <d v="2017-10-22T00:00:00"/>
        <d v="2017-10-23T00:00:00"/>
        <d v="2017-10-24T00:00:00"/>
        <d v="2017-10-25T00:00:00"/>
        <d v="2017-10-26T00:00:00"/>
        <d v="2017-10-27T00:00:00"/>
        <d v="2017-10-28T00:00:00"/>
        <d v="2017-10-29T00:00:00"/>
        <d v="2017-10-30T00:00:00"/>
        <d v="2017-10-31T00:00:00"/>
        <d v="2017-11-01T00:00:00"/>
        <d v="2017-11-02T00:00:00"/>
        <d v="2017-11-03T00:00:00"/>
        <d v="2017-11-04T00:00:00"/>
        <d v="2017-11-05T00:00:00"/>
        <d v="2017-11-06T00:00:00"/>
        <d v="2017-11-07T00:00:00"/>
        <d v="2017-11-08T00:00:00"/>
        <d v="2017-11-09T00:00:00"/>
        <d v="2017-11-10T00:00:00"/>
        <d v="2017-11-11T00:00:00"/>
        <d v="2017-11-12T00:00:00"/>
        <d v="2017-11-13T00:00:00"/>
        <d v="2017-11-14T00:00:00"/>
        <d v="2017-11-15T00:00:00"/>
        <d v="2017-11-16T00:00:00"/>
        <d v="2017-11-17T00:00:00"/>
        <d v="2017-11-18T00:00:00"/>
        <d v="2017-11-19T00:00:00"/>
        <d v="2017-11-20T00:00:00"/>
        <d v="2017-11-21T00:00:00"/>
        <d v="2017-11-22T00:00:00"/>
        <d v="2017-11-23T00:00:00"/>
        <d v="2017-11-24T00:00:00"/>
        <d v="2017-11-25T00:00:00"/>
        <d v="2017-11-26T00:00:00"/>
        <d v="2017-11-27T00:00:00"/>
        <d v="2017-11-28T00:00:00"/>
        <d v="2017-11-29T00:00:00"/>
        <d v="2017-11-30T00:00:00"/>
        <d v="2017-12-01T00:00:00"/>
        <d v="2017-12-02T00:00:00"/>
        <d v="2017-12-03T00:00:00"/>
        <d v="2017-12-04T00:00:00"/>
        <d v="2017-12-05T00:00:00"/>
        <d v="2017-12-06T00:00:00"/>
        <d v="2017-12-07T00:00:00"/>
        <d v="2017-12-08T00:00:00"/>
        <d v="2017-12-09T00:00:00"/>
        <d v="2017-12-10T00:00:00"/>
        <d v="2017-12-11T00:00:00"/>
        <d v="2017-12-12T00:00:00"/>
        <d v="2017-12-13T00:00:00"/>
        <d v="2017-12-14T00:00:00"/>
        <d v="2017-12-15T00:00:00"/>
        <d v="2017-12-16T00:00:00"/>
        <d v="2017-12-17T00:00:00"/>
        <d v="2017-12-18T00:00:00"/>
        <d v="2017-12-19T00:00:00"/>
        <d v="2017-12-20T00:00:00"/>
        <d v="2017-12-21T00:00:00"/>
        <d v="2017-12-22T00:00:00"/>
        <d v="2017-12-23T00:00:00"/>
        <d v="2017-12-24T00:00:00"/>
        <d v="2017-12-25T00:00:00"/>
        <d v="2017-12-26T00:00:00"/>
        <d v="2017-12-27T00:00:00"/>
        <d v="2017-12-28T00:00:00"/>
        <d v="2017-12-29T00:00:00"/>
        <d v="2017-12-30T00:00:00"/>
        <d v="2017-12-31T00:00:00"/>
      </sharedItems>
    </cacheField>
    <cacheField name="Month" numFmtId="14">
      <sharedItems count="12">
        <s v="Januari"/>
        <s v="Februari"/>
        <s v="Maret"/>
        <s v="April"/>
        <s v="Mei"/>
        <s v="Juni"/>
        <s v="Juli"/>
        <s v="Agustus"/>
        <s v="September"/>
        <s v="Oktober"/>
        <s v="November"/>
        <s v="Desember"/>
      </sharedItems>
    </cacheField>
    <cacheField name="Day" numFmtId="0">
      <sharedItems count="7">
        <s v="Sunday"/>
        <s v="Monday"/>
        <s v="Tuesday"/>
        <s v="Wednesday"/>
        <s v="Thursday"/>
        <s v="Friday"/>
        <s v="Saturday"/>
      </sharedItems>
    </cacheField>
    <cacheField name="Temperature" numFmtId="0">
      <sharedItems containsSemiMixedTypes="0" containsString="0" containsNumber="1" minValue="15.099999999999998" maxValue="102.89999999999999" count="176">
        <n v="27"/>
        <n v="28.9"/>
        <n v="34.5"/>
        <n v="44.099999999999994"/>
        <n v="42.4"/>
        <n v="25.299999999999997"/>
        <n v="32.9"/>
        <n v="37.5"/>
        <n v="38.099999999999994"/>
        <n v="43.4"/>
        <n v="32.599999999999994"/>
        <n v="38.199999999999996"/>
        <n v="30.599999999999998"/>
        <n v="32.199999999999996"/>
        <n v="42.8"/>
        <n v="43.099999999999994"/>
        <n v="31.599999999999998"/>
        <n v="36.199999999999996"/>
        <n v="40.799999999999997"/>
        <n v="28.599999999999998"/>
        <n v="35.799999999999997"/>
        <n v="42.099999999999994"/>
        <n v="34.9"/>
        <n v="35.199999999999996"/>
        <n v="41.099999999999994"/>
        <n v="40.4"/>
        <n v="52"/>
        <n v="50.3"/>
        <n v="56.599999999999994"/>
        <n v="45.4"/>
        <n v="45"/>
        <n v="52.3"/>
        <n v="52.599999999999994"/>
        <n v="42.699999999999996"/>
        <n v="50"/>
        <n v="51.3"/>
        <n v="55.599999999999994"/>
        <n v="46.4"/>
        <n v="47.699999999999996"/>
        <n v="47.3"/>
        <n v="43.699999999999996"/>
        <n v="48.699999999999996"/>
        <n v="49.599999999999994"/>
        <n v="57.9"/>
        <n v="57.199999999999996"/>
        <n v="60.199999999999996"/>
        <n v="59.499999999999993"/>
        <n v="55.9"/>
        <n v="61.199999999999996"/>
        <n v="58.499999999999993"/>
        <n v="52.9"/>
        <n v="59.199999999999996"/>
        <n v="58.199999999999996"/>
        <n v="61.499999999999993"/>
        <n v="58.9"/>
        <n v="56.199999999999996"/>
        <n v="56.499999999999993"/>
        <n v="53.9"/>
        <n v="56.9"/>
        <n v="60.499999999999993"/>
        <n v="55.199999999999996"/>
        <n v="57.499999999999993"/>
        <n v="65.8"/>
        <n v="60.8"/>
        <n v="62.099999999999994"/>
        <n v="64.399999999999991"/>
        <n v="59.8"/>
        <n v="63.8"/>
        <n v="63.099999999999994"/>
        <n v="66.099999999999994"/>
        <n v="61.099999999999994"/>
        <n v="65.099999999999994"/>
        <n v="64.099999999999994"/>
        <n v="62.499999999999993"/>
        <n v="68.099999999999994"/>
        <n v="67.099999999999994"/>
        <n v="63.499999999999993"/>
        <n v="58.8"/>
        <n v="66.699999999999989"/>
        <n v="65.699999999999989"/>
        <n v="71"/>
        <n v="71.3"/>
        <n v="69.399999999999991"/>
        <n v="69.699999999999989"/>
        <n v="75"/>
        <n v="72.699999999999989"/>
        <n v="70"/>
        <n v="77.3"/>
        <n v="63.399999999999991"/>
        <n v="70.699999999999989"/>
        <n v="72"/>
        <n v="75.3"/>
        <n v="71.699999999999989"/>
        <n v="76.3"/>
        <n v="79.899999999999991"/>
        <n v="81.5"/>
        <n v="90.399999999999991"/>
        <n v="78.599999999999994"/>
        <n v="84.199999999999989"/>
        <n v="86.8"/>
        <n v="90.699999999999989"/>
        <n v="77.599999999999994"/>
        <n v="79.5"/>
        <n v="84.8"/>
        <n v="93"/>
        <n v="75.599999999999994"/>
        <n v="80.5"/>
        <n v="99.3"/>
        <n v="72.599999999999994"/>
        <n v="86.5"/>
        <n v="85.1"/>
        <n v="94.3"/>
        <n v="72.3"/>
        <n v="102.6"/>
        <n v="75.899999999999991"/>
        <n v="89.399999999999991"/>
        <n v="102.89999999999999"/>
        <n v="93.399999999999991"/>
        <n v="73.599999999999994"/>
        <n v="91.699999999999989"/>
        <n v="82.5"/>
        <n v="83.199999999999989"/>
        <n v="77.899999999999991"/>
        <n v="98"/>
        <n v="83.5"/>
        <n v="80.199999999999989"/>
        <n v="78.899999999999991"/>
        <n v="92"/>
        <n v="79.199999999999989"/>
        <n v="80.899999999999991"/>
        <n v="83.8"/>
        <n v="76.899999999999991"/>
        <n v="99.6"/>
        <n v="89.1"/>
        <n v="76.599999999999994"/>
        <n v="97.899999999999991"/>
        <n v="87.399999999999991"/>
        <n v="85.5"/>
        <n v="78.199999999999989"/>
        <n v="74.599999999999994"/>
        <n v="68.699999999999989"/>
        <n v="70.3"/>
        <n v="67.699999999999989"/>
        <n v="74.3"/>
        <n v="68"/>
        <n v="79.599999999999994"/>
        <n v="69"/>
        <n v="67.399999999999991"/>
        <n v="61.8"/>
        <n v="68.399999999999991"/>
        <n v="64.8"/>
        <n v="54.199999999999996"/>
        <n v="62.8"/>
        <n v="51.9"/>
        <n v="53.599999999999994"/>
        <n v="51.599999999999994"/>
        <n v="44.699999999999996"/>
        <n v="54.599999999999994"/>
        <n v="49.699999999999996"/>
        <n v="46"/>
        <n v="47"/>
        <n v="49"/>
        <n v="33.5"/>
        <n v="22"/>
        <n v="40.5"/>
        <n v="31.199999999999996"/>
        <n v="31.299999999999997"/>
        <n v="45.099999999999994"/>
        <n v="31.9"/>
        <n v="35.5"/>
        <n v="30.9"/>
        <n v="41.4"/>
        <n v="36.799999999999997"/>
        <n v="37.799999999999997"/>
        <n v="39.5"/>
        <n v="15.099999999999998"/>
      </sharedItems>
    </cacheField>
    <cacheField name="Rainfall" numFmtId="2">
      <sharedItems containsSemiMixedTypes="0" containsString="0" containsNumber="1" minValue="0.47" maxValue="2.5"/>
    </cacheField>
    <cacheField name="Flyers" numFmtId="0">
      <sharedItems containsSemiMixedTypes="0" containsString="0" containsNumber="1" containsInteger="1" minValue="9" maxValue="80"/>
    </cacheField>
    <cacheField name="Price" numFmtId="0">
      <sharedItems containsSemiMixedTypes="0" containsString="0" containsNumber="1" minValue="0.3" maxValue="0.5"/>
    </cacheField>
    <cacheField name="Sales" numFmtId="0">
      <sharedItems containsSemiMixedTypes="0" containsString="0" containsNumber="1" containsInteger="1" minValue="7" maxValue="43"/>
    </cacheField>
    <cacheField name="Revenue" numFmtId="164">
      <sharedItems containsSemiMixedTypes="0" containsString="0" containsNumber="1" minValue="2.1" maxValue="21.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65">
  <r>
    <x v="0"/>
    <x v="0"/>
    <x v="0"/>
    <x v="0"/>
    <n v="2"/>
    <n v="15"/>
    <n v="0.3"/>
    <n v="10"/>
    <n v="3"/>
  </r>
  <r>
    <x v="1"/>
    <x v="0"/>
    <x v="1"/>
    <x v="1"/>
    <n v="1.33"/>
    <n v="15"/>
    <n v="0.3"/>
    <n v="13"/>
    <n v="3.9"/>
  </r>
  <r>
    <x v="2"/>
    <x v="0"/>
    <x v="2"/>
    <x v="2"/>
    <n v="1.33"/>
    <n v="27"/>
    <n v="0.3"/>
    <n v="15"/>
    <n v="4.5"/>
  </r>
  <r>
    <x v="3"/>
    <x v="0"/>
    <x v="3"/>
    <x v="3"/>
    <n v="1.05"/>
    <n v="28"/>
    <n v="0.3"/>
    <n v="17"/>
    <n v="5.0999999999999996"/>
  </r>
  <r>
    <x v="4"/>
    <x v="0"/>
    <x v="4"/>
    <x v="4"/>
    <n v="1"/>
    <n v="33"/>
    <n v="0.3"/>
    <n v="18"/>
    <n v="5.3999999999999995"/>
  </r>
  <r>
    <x v="5"/>
    <x v="0"/>
    <x v="5"/>
    <x v="5"/>
    <n v="1.54"/>
    <n v="23"/>
    <n v="0.3"/>
    <n v="11"/>
    <n v="3.3"/>
  </r>
  <r>
    <x v="6"/>
    <x v="0"/>
    <x v="6"/>
    <x v="6"/>
    <n v="1.54"/>
    <n v="19"/>
    <n v="0.3"/>
    <n v="13"/>
    <n v="3.9"/>
  </r>
  <r>
    <x v="7"/>
    <x v="0"/>
    <x v="0"/>
    <x v="7"/>
    <n v="1.18"/>
    <n v="28"/>
    <n v="0.3"/>
    <n v="15"/>
    <n v="4.5"/>
  </r>
  <r>
    <x v="8"/>
    <x v="0"/>
    <x v="1"/>
    <x v="8"/>
    <n v="1.18"/>
    <n v="20"/>
    <n v="0.3"/>
    <n v="17"/>
    <n v="5.0999999999999996"/>
  </r>
  <r>
    <x v="9"/>
    <x v="0"/>
    <x v="2"/>
    <x v="9"/>
    <n v="1.05"/>
    <n v="33"/>
    <n v="0.3"/>
    <n v="18"/>
    <n v="5.3999999999999995"/>
  </r>
  <r>
    <x v="10"/>
    <x v="0"/>
    <x v="3"/>
    <x v="10"/>
    <n v="1.54"/>
    <n v="23"/>
    <n v="0.3"/>
    <n v="12"/>
    <n v="3.5999999999999996"/>
  </r>
  <r>
    <x v="11"/>
    <x v="0"/>
    <x v="4"/>
    <x v="11"/>
    <n v="1.33"/>
    <n v="16"/>
    <n v="0.3"/>
    <n v="14"/>
    <n v="4.2"/>
  </r>
  <r>
    <x v="12"/>
    <x v="0"/>
    <x v="5"/>
    <x v="7"/>
    <n v="1.33"/>
    <n v="19"/>
    <n v="0.3"/>
    <n v="15"/>
    <n v="4.5"/>
  </r>
  <r>
    <x v="13"/>
    <x v="0"/>
    <x v="6"/>
    <x v="3"/>
    <n v="1.05"/>
    <n v="23"/>
    <n v="0.3"/>
    <n v="17"/>
    <n v="5.0999999999999996"/>
  </r>
  <r>
    <x v="14"/>
    <x v="0"/>
    <x v="0"/>
    <x v="9"/>
    <n v="1.1100000000000001"/>
    <n v="33"/>
    <n v="0.3"/>
    <n v="18"/>
    <n v="5.3999999999999995"/>
  </r>
  <r>
    <x v="15"/>
    <x v="0"/>
    <x v="1"/>
    <x v="12"/>
    <n v="1.67"/>
    <n v="24"/>
    <n v="0.3"/>
    <n v="12"/>
    <n v="3.5999999999999996"/>
  </r>
  <r>
    <x v="16"/>
    <x v="0"/>
    <x v="2"/>
    <x v="13"/>
    <n v="1.43"/>
    <n v="26"/>
    <n v="0.3"/>
    <n v="14"/>
    <n v="4.2"/>
  </r>
  <r>
    <x v="17"/>
    <x v="0"/>
    <x v="3"/>
    <x v="14"/>
    <n v="1.18"/>
    <n v="33"/>
    <n v="0.3"/>
    <n v="16"/>
    <n v="4.8"/>
  </r>
  <r>
    <x v="18"/>
    <x v="0"/>
    <x v="4"/>
    <x v="15"/>
    <n v="1.18"/>
    <n v="30"/>
    <n v="0.3"/>
    <n v="17"/>
    <n v="5.0999999999999996"/>
  </r>
  <r>
    <x v="19"/>
    <x v="0"/>
    <x v="5"/>
    <x v="16"/>
    <n v="1.43"/>
    <n v="20"/>
    <n v="0.3"/>
    <n v="12"/>
    <n v="3.5999999999999996"/>
  </r>
  <r>
    <x v="20"/>
    <x v="0"/>
    <x v="6"/>
    <x v="17"/>
    <n v="1.25"/>
    <n v="16"/>
    <n v="0.3"/>
    <n v="14"/>
    <n v="4.2"/>
  </r>
  <r>
    <x v="21"/>
    <x v="0"/>
    <x v="0"/>
    <x v="18"/>
    <n v="1.1100000000000001"/>
    <n v="19"/>
    <n v="0.3"/>
    <n v="16"/>
    <n v="4.8"/>
  </r>
  <r>
    <x v="22"/>
    <x v="0"/>
    <x v="1"/>
    <x v="8"/>
    <n v="1.05"/>
    <n v="21"/>
    <n v="0.3"/>
    <n v="17"/>
    <n v="5.0999999999999996"/>
  </r>
  <r>
    <x v="23"/>
    <x v="0"/>
    <x v="2"/>
    <x v="19"/>
    <n v="1.54"/>
    <n v="20"/>
    <n v="0.3"/>
    <n v="12"/>
    <n v="3.5999999999999996"/>
  </r>
  <r>
    <x v="24"/>
    <x v="0"/>
    <x v="3"/>
    <x v="13"/>
    <n v="1.25"/>
    <n v="24"/>
    <n v="0.3"/>
    <n v="14"/>
    <n v="4.2"/>
  </r>
  <r>
    <x v="25"/>
    <x v="0"/>
    <x v="4"/>
    <x v="20"/>
    <n v="1.25"/>
    <n v="18"/>
    <n v="0.3"/>
    <n v="16"/>
    <n v="4.8"/>
  </r>
  <r>
    <x v="26"/>
    <x v="0"/>
    <x v="5"/>
    <x v="21"/>
    <n v="1.05"/>
    <n v="22"/>
    <n v="0.3"/>
    <n v="17"/>
    <n v="5.0999999999999996"/>
  </r>
  <r>
    <x v="27"/>
    <x v="0"/>
    <x v="6"/>
    <x v="22"/>
    <n v="1.33"/>
    <n v="15"/>
    <n v="0.3"/>
    <n v="13"/>
    <n v="3.9"/>
  </r>
  <r>
    <x v="28"/>
    <x v="0"/>
    <x v="0"/>
    <x v="23"/>
    <n v="1.33"/>
    <n v="27"/>
    <n v="0.3"/>
    <n v="14"/>
    <n v="4.2"/>
  </r>
  <r>
    <x v="29"/>
    <x v="0"/>
    <x v="1"/>
    <x v="24"/>
    <n v="1.05"/>
    <n v="20"/>
    <n v="0.3"/>
    <n v="17"/>
    <n v="5.0999999999999996"/>
  </r>
  <r>
    <x v="30"/>
    <x v="0"/>
    <x v="2"/>
    <x v="25"/>
    <n v="1.05"/>
    <n v="37"/>
    <n v="0.3"/>
    <n v="18"/>
    <n v="5.3999999999999995"/>
  </r>
  <r>
    <x v="31"/>
    <x v="1"/>
    <x v="3"/>
    <x v="4"/>
    <n v="1"/>
    <n v="35"/>
    <n v="0.3"/>
    <n v="18"/>
    <n v="5.3999999999999995"/>
  </r>
  <r>
    <x v="32"/>
    <x v="1"/>
    <x v="4"/>
    <x v="26"/>
    <n v="1"/>
    <n v="22"/>
    <n v="0.3"/>
    <n v="20"/>
    <n v="6"/>
  </r>
  <r>
    <x v="33"/>
    <x v="1"/>
    <x v="5"/>
    <x v="27"/>
    <n v="0.87"/>
    <n v="25"/>
    <n v="0.3"/>
    <n v="21"/>
    <n v="6.3"/>
  </r>
  <r>
    <x v="34"/>
    <x v="1"/>
    <x v="6"/>
    <x v="28"/>
    <n v="0.83"/>
    <n v="46"/>
    <n v="0.3"/>
    <n v="22"/>
    <n v="6.6"/>
  </r>
  <r>
    <x v="35"/>
    <x v="1"/>
    <x v="0"/>
    <x v="29"/>
    <n v="1.1100000000000001"/>
    <n v="32"/>
    <n v="0.3"/>
    <n v="18"/>
    <n v="5.3999999999999995"/>
  </r>
  <r>
    <x v="36"/>
    <x v="1"/>
    <x v="1"/>
    <x v="30"/>
    <n v="0.95"/>
    <n v="28"/>
    <n v="0.3"/>
    <n v="20"/>
    <n v="6"/>
  </r>
  <r>
    <x v="37"/>
    <x v="1"/>
    <x v="2"/>
    <x v="31"/>
    <n v="0.87"/>
    <n v="39"/>
    <n v="0.3"/>
    <n v="21"/>
    <n v="6.3"/>
  </r>
  <r>
    <x v="38"/>
    <x v="1"/>
    <x v="3"/>
    <x v="32"/>
    <n v="0.87"/>
    <n v="31"/>
    <n v="0.3"/>
    <n v="22"/>
    <n v="6.6"/>
  </r>
  <r>
    <x v="39"/>
    <x v="1"/>
    <x v="4"/>
    <x v="33"/>
    <n v="1"/>
    <n v="39"/>
    <n v="0.3"/>
    <n v="19"/>
    <n v="5.7"/>
  </r>
  <r>
    <x v="40"/>
    <x v="1"/>
    <x v="5"/>
    <x v="34"/>
    <n v="0.91"/>
    <n v="40"/>
    <n v="0.3"/>
    <n v="20"/>
    <n v="6"/>
  </r>
  <r>
    <x v="41"/>
    <x v="1"/>
    <x v="6"/>
    <x v="35"/>
    <n v="0.91"/>
    <n v="35"/>
    <n v="0.3"/>
    <n v="21"/>
    <n v="6.3"/>
  </r>
  <r>
    <x v="42"/>
    <x v="1"/>
    <x v="0"/>
    <x v="36"/>
    <n v="0.83"/>
    <n v="41"/>
    <n v="0.3"/>
    <n v="22"/>
    <n v="6.6"/>
  </r>
  <r>
    <x v="43"/>
    <x v="1"/>
    <x v="1"/>
    <x v="37"/>
    <n v="1.1100000000000001"/>
    <n v="34"/>
    <n v="0.3"/>
    <n v="18"/>
    <n v="5.3999999999999995"/>
  </r>
  <r>
    <x v="44"/>
    <x v="1"/>
    <x v="2"/>
    <x v="38"/>
    <n v="0.95"/>
    <n v="35"/>
    <n v="0.3"/>
    <n v="19"/>
    <n v="5.7"/>
  </r>
  <r>
    <x v="45"/>
    <x v="1"/>
    <x v="3"/>
    <x v="26"/>
    <n v="0.91"/>
    <n v="33"/>
    <n v="0.3"/>
    <n v="20"/>
    <n v="6"/>
  </r>
  <r>
    <x v="46"/>
    <x v="1"/>
    <x v="4"/>
    <x v="39"/>
    <n v="0.87"/>
    <n v="31"/>
    <n v="0.3"/>
    <n v="21"/>
    <n v="6.3"/>
  </r>
  <r>
    <x v="47"/>
    <x v="1"/>
    <x v="5"/>
    <x v="25"/>
    <n v="1"/>
    <n v="29"/>
    <n v="0.3"/>
    <n v="18"/>
    <n v="5.3999999999999995"/>
  </r>
  <r>
    <x v="48"/>
    <x v="1"/>
    <x v="6"/>
    <x v="40"/>
    <n v="0.95"/>
    <n v="25"/>
    <n v="0.3"/>
    <n v="19"/>
    <n v="5.7"/>
  </r>
  <r>
    <x v="49"/>
    <x v="1"/>
    <x v="0"/>
    <x v="34"/>
    <n v="0.95"/>
    <n v="28"/>
    <n v="0.3"/>
    <n v="20"/>
    <n v="6"/>
  </r>
  <r>
    <x v="50"/>
    <x v="1"/>
    <x v="1"/>
    <x v="27"/>
    <n v="0.95"/>
    <n v="25"/>
    <n v="0.3"/>
    <n v="21"/>
    <n v="6.3"/>
  </r>
  <r>
    <x v="51"/>
    <x v="1"/>
    <x v="2"/>
    <x v="4"/>
    <n v="1"/>
    <n v="28"/>
    <n v="0.3"/>
    <n v="18"/>
    <n v="5.3999999999999995"/>
  </r>
  <r>
    <x v="52"/>
    <x v="1"/>
    <x v="3"/>
    <x v="38"/>
    <n v="0.95"/>
    <n v="36"/>
    <n v="0.3"/>
    <n v="19"/>
    <n v="5.7"/>
  </r>
  <r>
    <x v="53"/>
    <x v="1"/>
    <x v="4"/>
    <x v="30"/>
    <n v="1"/>
    <n v="23"/>
    <n v="0.3"/>
    <n v="20"/>
    <n v="6"/>
  </r>
  <r>
    <x v="54"/>
    <x v="1"/>
    <x v="5"/>
    <x v="39"/>
    <n v="0.87"/>
    <n v="36"/>
    <n v="0.3"/>
    <n v="21"/>
    <n v="6.3"/>
  </r>
  <r>
    <x v="55"/>
    <x v="1"/>
    <x v="6"/>
    <x v="4"/>
    <n v="1"/>
    <n v="21"/>
    <n v="0.3"/>
    <n v="18"/>
    <n v="5.3999999999999995"/>
  </r>
  <r>
    <x v="56"/>
    <x v="1"/>
    <x v="0"/>
    <x v="41"/>
    <n v="1.05"/>
    <n v="32"/>
    <n v="0.3"/>
    <n v="19"/>
    <n v="5.7"/>
  </r>
  <r>
    <x v="57"/>
    <x v="1"/>
    <x v="1"/>
    <x v="30"/>
    <n v="1"/>
    <n v="34"/>
    <n v="0.3"/>
    <n v="20"/>
    <n v="6"/>
  </r>
  <r>
    <x v="58"/>
    <x v="1"/>
    <x v="2"/>
    <x v="42"/>
    <n v="0.91"/>
    <n v="45"/>
    <n v="0.3"/>
    <n v="22"/>
    <n v="6.6"/>
  </r>
  <r>
    <x v="59"/>
    <x v="2"/>
    <x v="3"/>
    <x v="43"/>
    <n v="0.87"/>
    <n v="46"/>
    <n v="0.3"/>
    <n v="23"/>
    <n v="6.8999999999999995"/>
  </r>
  <r>
    <x v="60"/>
    <x v="2"/>
    <x v="4"/>
    <x v="44"/>
    <n v="0.8"/>
    <n v="31"/>
    <n v="0.3"/>
    <n v="24"/>
    <n v="7.1999999999999993"/>
  </r>
  <r>
    <x v="61"/>
    <x v="2"/>
    <x v="5"/>
    <x v="45"/>
    <n v="0.77"/>
    <n v="28"/>
    <n v="0.3"/>
    <n v="24"/>
    <n v="7.1999999999999993"/>
  </r>
  <r>
    <x v="62"/>
    <x v="2"/>
    <x v="6"/>
    <x v="46"/>
    <n v="0.77"/>
    <n v="29"/>
    <n v="0.3"/>
    <n v="25"/>
    <n v="7.5"/>
  </r>
  <r>
    <x v="63"/>
    <x v="2"/>
    <x v="0"/>
    <x v="47"/>
    <n v="0.87"/>
    <n v="32"/>
    <n v="0.3"/>
    <n v="23"/>
    <n v="6.8999999999999995"/>
  </r>
  <r>
    <x v="64"/>
    <x v="2"/>
    <x v="1"/>
    <x v="48"/>
    <n v="0.77"/>
    <n v="28"/>
    <n v="0.3"/>
    <n v="24"/>
    <n v="7.1999999999999993"/>
  </r>
  <r>
    <x v="65"/>
    <x v="2"/>
    <x v="2"/>
    <x v="45"/>
    <n v="0.77"/>
    <n v="32"/>
    <n v="0.3"/>
    <n v="24"/>
    <n v="7.1999999999999993"/>
  </r>
  <r>
    <x v="66"/>
    <x v="2"/>
    <x v="3"/>
    <x v="49"/>
    <n v="0.77"/>
    <n v="43"/>
    <n v="0.3"/>
    <n v="25"/>
    <n v="7.5"/>
  </r>
  <r>
    <x v="67"/>
    <x v="2"/>
    <x v="4"/>
    <x v="50"/>
    <n v="0.8"/>
    <n v="29"/>
    <n v="0.3"/>
    <n v="23"/>
    <n v="6.8999999999999995"/>
  </r>
  <r>
    <x v="68"/>
    <x v="2"/>
    <x v="5"/>
    <x v="51"/>
    <n v="0.83"/>
    <n v="31"/>
    <n v="0.3"/>
    <n v="24"/>
    <n v="7.1999999999999993"/>
  </r>
  <r>
    <x v="69"/>
    <x v="2"/>
    <x v="6"/>
    <x v="52"/>
    <n v="0.83"/>
    <n v="30"/>
    <n v="0.3"/>
    <n v="24"/>
    <n v="7.1999999999999993"/>
  </r>
  <r>
    <x v="70"/>
    <x v="2"/>
    <x v="0"/>
    <x v="53"/>
    <n v="0.74"/>
    <n v="47"/>
    <n v="0.3"/>
    <n v="25"/>
    <n v="7.5"/>
  </r>
  <r>
    <x v="71"/>
    <x v="2"/>
    <x v="1"/>
    <x v="47"/>
    <n v="0.87"/>
    <n v="48"/>
    <n v="0.3"/>
    <n v="23"/>
    <n v="6.8999999999999995"/>
  </r>
  <r>
    <x v="72"/>
    <x v="2"/>
    <x v="2"/>
    <x v="54"/>
    <n v="0.87"/>
    <n v="35"/>
    <n v="0.3"/>
    <n v="23"/>
    <n v="6.8999999999999995"/>
  </r>
  <r>
    <x v="73"/>
    <x v="2"/>
    <x v="3"/>
    <x v="55"/>
    <n v="0.83"/>
    <n v="30"/>
    <n v="0.3"/>
    <n v="24"/>
    <n v="7.1999999999999993"/>
  </r>
  <r>
    <x v="74"/>
    <x v="2"/>
    <x v="4"/>
    <x v="45"/>
    <n v="0.83"/>
    <n v="39"/>
    <n v="0.3"/>
    <n v="24"/>
    <n v="7.1999999999999993"/>
  </r>
  <r>
    <x v="75"/>
    <x v="2"/>
    <x v="5"/>
    <x v="56"/>
    <n v="0.77"/>
    <n v="50"/>
    <n v="0.3"/>
    <n v="25"/>
    <n v="7.5"/>
  </r>
  <r>
    <x v="76"/>
    <x v="2"/>
    <x v="6"/>
    <x v="57"/>
    <n v="0.83"/>
    <n v="32"/>
    <n v="0.3"/>
    <n v="23"/>
    <n v="6.8999999999999995"/>
  </r>
  <r>
    <x v="77"/>
    <x v="2"/>
    <x v="0"/>
    <x v="58"/>
    <n v="0.83"/>
    <n v="38"/>
    <n v="0.3"/>
    <n v="23"/>
    <n v="6.8999999999999995"/>
  </r>
  <r>
    <x v="78"/>
    <x v="2"/>
    <x v="1"/>
    <x v="52"/>
    <n v="0.77"/>
    <n v="33"/>
    <n v="0.3"/>
    <n v="24"/>
    <n v="7.1999999999999993"/>
  </r>
  <r>
    <x v="79"/>
    <x v="2"/>
    <x v="2"/>
    <x v="44"/>
    <n v="0.83"/>
    <n v="36"/>
    <n v="0.3"/>
    <n v="24"/>
    <n v="7.1999999999999993"/>
  </r>
  <r>
    <x v="80"/>
    <x v="2"/>
    <x v="3"/>
    <x v="56"/>
    <n v="0.74"/>
    <n v="38"/>
    <n v="0.3"/>
    <n v="25"/>
    <n v="7.5"/>
  </r>
  <r>
    <x v="81"/>
    <x v="2"/>
    <x v="4"/>
    <x v="47"/>
    <n v="0.87"/>
    <n v="35"/>
    <n v="0.3"/>
    <n v="23"/>
    <n v="6.8999999999999995"/>
  </r>
  <r>
    <x v="82"/>
    <x v="2"/>
    <x v="5"/>
    <x v="58"/>
    <n v="0.83"/>
    <n v="41"/>
    <n v="0.3"/>
    <n v="23"/>
    <n v="6.8999999999999995"/>
  </r>
  <r>
    <x v="83"/>
    <x v="2"/>
    <x v="6"/>
    <x v="52"/>
    <n v="0.8"/>
    <n v="50"/>
    <n v="0.3"/>
    <n v="24"/>
    <n v="7.1999999999999993"/>
  </r>
  <r>
    <x v="84"/>
    <x v="2"/>
    <x v="0"/>
    <x v="46"/>
    <n v="0.77"/>
    <n v="39"/>
    <n v="0.3"/>
    <n v="25"/>
    <n v="7.5"/>
  </r>
  <r>
    <x v="85"/>
    <x v="2"/>
    <x v="1"/>
    <x v="59"/>
    <n v="0.74"/>
    <n v="30"/>
    <n v="0.3"/>
    <n v="25"/>
    <n v="7.5"/>
  </r>
  <r>
    <x v="86"/>
    <x v="2"/>
    <x v="2"/>
    <x v="47"/>
    <n v="0.83"/>
    <n v="48"/>
    <n v="0.3"/>
    <n v="23"/>
    <n v="6.8999999999999995"/>
  </r>
  <r>
    <x v="87"/>
    <x v="2"/>
    <x v="3"/>
    <x v="44"/>
    <n v="0.83"/>
    <n v="39"/>
    <n v="0.3"/>
    <n v="24"/>
    <n v="7.1999999999999993"/>
  </r>
  <r>
    <x v="88"/>
    <x v="2"/>
    <x v="4"/>
    <x v="60"/>
    <n v="0.8"/>
    <n v="47"/>
    <n v="0.3"/>
    <n v="24"/>
    <n v="7.1999999999999993"/>
  </r>
  <r>
    <x v="89"/>
    <x v="2"/>
    <x v="5"/>
    <x v="49"/>
    <n v="0.77"/>
    <n v="48"/>
    <n v="0.3"/>
    <n v="25"/>
    <n v="7.5"/>
  </r>
  <r>
    <x v="90"/>
    <x v="3"/>
    <x v="6"/>
    <x v="61"/>
    <n v="0.8"/>
    <n v="33"/>
    <n v="0.3"/>
    <n v="25"/>
    <n v="7.5"/>
  </r>
  <r>
    <x v="91"/>
    <x v="3"/>
    <x v="0"/>
    <x v="62"/>
    <n v="0.74"/>
    <n v="47"/>
    <n v="0.3"/>
    <n v="26"/>
    <n v="7.8"/>
  </r>
  <r>
    <x v="92"/>
    <x v="3"/>
    <x v="1"/>
    <x v="63"/>
    <n v="0.74"/>
    <n v="51"/>
    <n v="0.3"/>
    <n v="26"/>
    <n v="7.8"/>
  </r>
  <r>
    <x v="93"/>
    <x v="3"/>
    <x v="2"/>
    <x v="64"/>
    <n v="0.71"/>
    <n v="31"/>
    <n v="0.3"/>
    <n v="27"/>
    <n v="8.1"/>
  </r>
  <r>
    <x v="94"/>
    <x v="3"/>
    <x v="3"/>
    <x v="65"/>
    <n v="0.71"/>
    <n v="33"/>
    <n v="0.3"/>
    <n v="28"/>
    <n v="8.4"/>
  </r>
  <r>
    <x v="95"/>
    <x v="3"/>
    <x v="4"/>
    <x v="61"/>
    <n v="0.8"/>
    <n v="31"/>
    <n v="0.3"/>
    <n v="25"/>
    <n v="7.5"/>
  </r>
  <r>
    <x v="96"/>
    <x v="3"/>
    <x v="5"/>
    <x v="66"/>
    <n v="0.74"/>
    <n v="44"/>
    <n v="0.3"/>
    <n v="26"/>
    <n v="7.8"/>
  </r>
  <r>
    <x v="97"/>
    <x v="3"/>
    <x v="6"/>
    <x v="67"/>
    <n v="0.74"/>
    <n v="37"/>
    <n v="0.3"/>
    <n v="26"/>
    <n v="7.8"/>
  </r>
  <r>
    <x v="98"/>
    <x v="3"/>
    <x v="0"/>
    <x v="68"/>
    <n v="0.69"/>
    <n v="52"/>
    <n v="0.3"/>
    <n v="27"/>
    <n v="8.1"/>
  </r>
  <r>
    <x v="99"/>
    <x v="3"/>
    <x v="1"/>
    <x v="49"/>
    <n v="0.74"/>
    <n v="48"/>
    <n v="0.3"/>
    <n v="25"/>
    <n v="7.5"/>
  </r>
  <r>
    <x v="100"/>
    <x v="3"/>
    <x v="2"/>
    <x v="63"/>
    <n v="0.74"/>
    <n v="34"/>
    <n v="0.3"/>
    <n v="26"/>
    <n v="7.8"/>
  </r>
  <r>
    <x v="101"/>
    <x v="3"/>
    <x v="3"/>
    <x v="69"/>
    <n v="0.74"/>
    <n v="30"/>
    <n v="0.3"/>
    <n v="27"/>
    <n v="8.1"/>
  </r>
  <r>
    <x v="102"/>
    <x v="3"/>
    <x v="4"/>
    <x v="70"/>
    <n v="0.69"/>
    <n v="46"/>
    <n v="0.3"/>
    <n v="27"/>
    <n v="8.1"/>
  </r>
  <r>
    <x v="103"/>
    <x v="3"/>
    <x v="5"/>
    <x v="53"/>
    <n v="0.77"/>
    <n v="49"/>
    <n v="0.3"/>
    <n v="25"/>
    <n v="7.5"/>
  </r>
  <r>
    <x v="104"/>
    <x v="3"/>
    <x v="6"/>
    <x v="62"/>
    <n v="0.74"/>
    <n v="41"/>
    <n v="0.3"/>
    <n v="26"/>
    <n v="7.8"/>
  </r>
  <r>
    <x v="105"/>
    <x v="3"/>
    <x v="0"/>
    <x v="71"/>
    <n v="0.69"/>
    <n v="43"/>
    <n v="0.3"/>
    <n v="27"/>
    <n v="8.1"/>
  </r>
  <r>
    <x v="106"/>
    <x v="3"/>
    <x v="1"/>
    <x v="72"/>
    <n v="0.71"/>
    <n v="56"/>
    <n v="0.3"/>
    <n v="27"/>
    <n v="8.1"/>
  </r>
  <r>
    <x v="107"/>
    <x v="3"/>
    <x v="2"/>
    <x v="73"/>
    <n v="0.74"/>
    <n v="31"/>
    <n v="0.3"/>
    <n v="25"/>
    <n v="7.5"/>
  </r>
  <r>
    <x v="108"/>
    <x v="3"/>
    <x v="3"/>
    <x v="66"/>
    <n v="0.77"/>
    <n v="53"/>
    <n v="0.3"/>
    <n v="26"/>
    <n v="7.8"/>
  </r>
  <r>
    <x v="109"/>
    <x v="3"/>
    <x v="4"/>
    <x v="74"/>
    <n v="0.69"/>
    <n v="42"/>
    <n v="0.3"/>
    <n v="27"/>
    <n v="8.1"/>
  </r>
  <r>
    <x v="110"/>
    <x v="3"/>
    <x v="5"/>
    <x v="75"/>
    <n v="0.74"/>
    <n v="48"/>
    <n v="0.3"/>
    <n v="27"/>
    <n v="8.1"/>
  </r>
  <r>
    <x v="111"/>
    <x v="3"/>
    <x v="6"/>
    <x v="61"/>
    <n v="0.77"/>
    <n v="47"/>
    <n v="0.3"/>
    <n v="25"/>
    <n v="7.5"/>
  </r>
  <r>
    <x v="112"/>
    <x v="3"/>
    <x v="0"/>
    <x v="63"/>
    <n v="0.77"/>
    <n v="50"/>
    <n v="0.3"/>
    <n v="26"/>
    <n v="7.8"/>
  </r>
  <r>
    <x v="113"/>
    <x v="3"/>
    <x v="1"/>
    <x v="71"/>
    <n v="0.69"/>
    <n v="48"/>
    <n v="0.3"/>
    <n v="27"/>
    <n v="8.1"/>
  </r>
  <r>
    <x v="114"/>
    <x v="3"/>
    <x v="2"/>
    <x v="71"/>
    <n v="0.71"/>
    <n v="37"/>
    <n v="0.3"/>
    <n v="27"/>
    <n v="8.1"/>
  </r>
  <r>
    <x v="115"/>
    <x v="3"/>
    <x v="3"/>
    <x v="73"/>
    <n v="0.8"/>
    <n v="48"/>
    <n v="0.3"/>
    <n v="25"/>
    <n v="7.5"/>
  </r>
  <r>
    <x v="116"/>
    <x v="3"/>
    <x v="4"/>
    <x v="76"/>
    <n v="0.77"/>
    <n v="50"/>
    <n v="0.3"/>
    <n v="25"/>
    <n v="7.5"/>
  </r>
  <r>
    <x v="117"/>
    <x v="3"/>
    <x v="5"/>
    <x v="77"/>
    <n v="0.74"/>
    <n v="32"/>
    <n v="0.3"/>
    <n v="26"/>
    <n v="7.8"/>
  </r>
  <r>
    <x v="118"/>
    <x v="3"/>
    <x v="6"/>
    <x v="71"/>
    <n v="0.71"/>
    <n v="32"/>
    <n v="0.3"/>
    <n v="27"/>
    <n v="8.1"/>
  </r>
  <r>
    <x v="119"/>
    <x v="3"/>
    <x v="0"/>
    <x v="75"/>
    <n v="0.74"/>
    <n v="35"/>
    <n v="0.3"/>
    <n v="27"/>
    <n v="8.1"/>
  </r>
  <r>
    <x v="120"/>
    <x v="4"/>
    <x v="1"/>
    <x v="78"/>
    <n v="0.65"/>
    <n v="56"/>
    <n v="0.3"/>
    <n v="29"/>
    <n v="8.6999999999999993"/>
  </r>
  <r>
    <x v="121"/>
    <x v="4"/>
    <x v="2"/>
    <x v="79"/>
    <n v="0.69"/>
    <n v="40"/>
    <n v="0.3"/>
    <n v="29"/>
    <n v="8.6999999999999993"/>
  </r>
  <r>
    <x v="122"/>
    <x v="4"/>
    <x v="3"/>
    <x v="80"/>
    <n v="0.63"/>
    <n v="55"/>
    <n v="0.3"/>
    <n v="30"/>
    <n v="9"/>
  </r>
  <r>
    <x v="123"/>
    <x v="4"/>
    <x v="4"/>
    <x v="81"/>
    <n v="0.63"/>
    <n v="64"/>
    <n v="0.3"/>
    <n v="31"/>
    <n v="9.2999999999999989"/>
  </r>
  <r>
    <x v="124"/>
    <x v="4"/>
    <x v="5"/>
    <x v="82"/>
    <n v="0.71"/>
    <n v="31"/>
    <n v="0.3"/>
    <n v="28"/>
    <n v="8.4"/>
  </r>
  <r>
    <x v="125"/>
    <x v="4"/>
    <x v="6"/>
    <x v="78"/>
    <n v="0.67"/>
    <n v="51"/>
    <n v="0.3"/>
    <n v="29"/>
    <n v="8.6999999999999993"/>
  </r>
  <r>
    <x v="126"/>
    <x v="4"/>
    <x v="0"/>
    <x v="83"/>
    <n v="0.65"/>
    <n v="49"/>
    <n v="0.3"/>
    <n v="29"/>
    <n v="8.6999999999999993"/>
  </r>
  <r>
    <x v="127"/>
    <x v="4"/>
    <x v="1"/>
    <x v="84"/>
    <n v="0.67"/>
    <n v="56"/>
    <n v="0.3"/>
    <n v="30"/>
    <n v="9"/>
  </r>
  <r>
    <x v="128"/>
    <x v="4"/>
    <x v="2"/>
    <x v="81"/>
    <n v="0.63"/>
    <n v="56"/>
    <n v="0.3"/>
    <n v="31"/>
    <n v="9.2999999999999989"/>
  </r>
  <r>
    <x v="129"/>
    <x v="4"/>
    <x v="3"/>
    <x v="82"/>
    <n v="0.69"/>
    <n v="40"/>
    <n v="0.3"/>
    <n v="28"/>
    <n v="8.4"/>
  </r>
  <r>
    <x v="130"/>
    <x v="4"/>
    <x v="4"/>
    <x v="85"/>
    <n v="0.67"/>
    <n v="57"/>
    <n v="0.3"/>
    <n v="29"/>
    <n v="8.6999999999999993"/>
  </r>
  <r>
    <x v="131"/>
    <x v="4"/>
    <x v="5"/>
    <x v="78"/>
    <n v="0.67"/>
    <n v="40"/>
    <n v="0.3"/>
    <n v="29"/>
    <n v="8.6999999999999993"/>
  </r>
  <r>
    <x v="132"/>
    <x v="4"/>
    <x v="6"/>
    <x v="86"/>
    <n v="0.65"/>
    <n v="34"/>
    <n v="0.3"/>
    <n v="30"/>
    <n v="9"/>
  </r>
  <r>
    <x v="133"/>
    <x v="4"/>
    <x v="0"/>
    <x v="87"/>
    <n v="0.63"/>
    <n v="58"/>
    <n v="0.3"/>
    <n v="31"/>
    <n v="9.2999999999999989"/>
  </r>
  <r>
    <x v="134"/>
    <x v="4"/>
    <x v="1"/>
    <x v="88"/>
    <n v="0.69"/>
    <n v="32"/>
    <n v="0.3"/>
    <n v="28"/>
    <n v="8.4"/>
  </r>
  <r>
    <x v="135"/>
    <x v="4"/>
    <x v="2"/>
    <x v="79"/>
    <n v="0.67"/>
    <n v="55"/>
    <n v="0.3"/>
    <n v="29"/>
    <n v="8.6999999999999993"/>
  </r>
  <r>
    <x v="136"/>
    <x v="4"/>
    <x v="3"/>
    <x v="89"/>
    <n v="0.67"/>
    <n v="43"/>
    <n v="0.3"/>
    <n v="29"/>
    <n v="8.6999999999999993"/>
  </r>
  <r>
    <x v="137"/>
    <x v="4"/>
    <x v="4"/>
    <x v="90"/>
    <n v="0.67"/>
    <n v="53"/>
    <n v="0.3"/>
    <n v="30"/>
    <n v="9"/>
  </r>
  <r>
    <x v="138"/>
    <x v="4"/>
    <x v="5"/>
    <x v="91"/>
    <n v="0.61"/>
    <n v="58"/>
    <n v="0.3"/>
    <n v="31"/>
    <n v="9.2999999999999989"/>
  </r>
  <r>
    <x v="139"/>
    <x v="4"/>
    <x v="6"/>
    <x v="65"/>
    <n v="0.67"/>
    <n v="59"/>
    <n v="0.3"/>
    <n v="28"/>
    <n v="8.4"/>
  </r>
  <r>
    <x v="140"/>
    <x v="4"/>
    <x v="0"/>
    <x v="92"/>
    <n v="0.69"/>
    <n v="47"/>
    <n v="0.3"/>
    <n v="29"/>
    <n v="8.6999999999999993"/>
  </r>
  <r>
    <x v="141"/>
    <x v="4"/>
    <x v="1"/>
    <x v="80"/>
    <n v="0.67"/>
    <n v="34"/>
    <n v="0.3"/>
    <n v="30"/>
    <n v="9"/>
  </r>
  <r>
    <x v="142"/>
    <x v="4"/>
    <x v="2"/>
    <x v="93"/>
    <n v="0.63"/>
    <n v="45"/>
    <n v="0.3"/>
    <n v="31"/>
    <n v="9.2999999999999989"/>
  </r>
  <r>
    <x v="143"/>
    <x v="4"/>
    <x v="3"/>
    <x v="82"/>
    <n v="0.69"/>
    <n v="34"/>
    <n v="0.3"/>
    <n v="28"/>
    <n v="8.4"/>
  </r>
  <r>
    <x v="144"/>
    <x v="4"/>
    <x v="4"/>
    <x v="92"/>
    <n v="0.69"/>
    <n v="53"/>
    <n v="0.3"/>
    <n v="29"/>
    <n v="8.6999999999999993"/>
  </r>
  <r>
    <x v="145"/>
    <x v="4"/>
    <x v="5"/>
    <x v="90"/>
    <n v="0.67"/>
    <n v="63"/>
    <n v="0.3"/>
    <n v="30"/>
    <n v="9"/>
  </r>
  <r>
    <x v="146"/>
    <x v="4"/>
    <x v="6"/>
    <x v="87"/>
    <n v="0.63"/>
    <n v="56"/>
    <n v="0.3"/>
    <n v="31"/>
    <n v="9.2999999999999989"/>
  </r>
  <r>
    <x v="147"/>
    <x v="4"/>
    <x v="0"/>
    <x v="92"/>
    <n v="0.65"/>
    <n v="45"/>
    <n v="0.3"/>
    <n v="29"/>
    <n v="8.6999999999999993"/>
  </r>
  <r>
    <x v="148"/>
    <x v="4"/>
    <x v="1"/>
    <x v="78"/>
    <n v="0.65"/>
    <n v="32"/>
    <n v="0.3"/>
    <n v="29"/>
    <n v="8.6999999999999993"/>
  </r>
  <r>
    <x v="149"/>
    <x v="4"/>
    <x v="2"/>
    <x v="84"/>
    <n v="0.67"/>
    <n v="43"/>
    <n v="0.3"/>
    <n v="30"/>
    <n v="9"/>
  </r>
  <r>
    <x v="150"/>
    <x v="4"/>
    <x v="3"/>
    <x v="87"/>
    <n v="0.65"/>
    <n v="56"/>
    <n v="0.3"/>
    <n v="31"/>
    <n v="9.2999999999999989"/>
  </r>
  <r>
    <x v="151"/>
    <x v="5"/>
    <x v="4"/>
    <x v="81"/>
    <n v="0.65"/>
    <n v="42"/>
    <n v="0.3"/>
    <n v="31"/>
    <n v="9.2999999999999989"/>
  </r>
  <r>
    <x v="152"/>
    <x v="5"/>
    <x v="5"/>
    <x v="94"/>
    <n v="0.59"/>
    <n v="48"/>
    <n v="0.3"/>
    <n v="33"/>
    <n v="9.9"/>
  </r>
  <r>
    <x v="153"/>
    <x v="5"/>
    <x v="6"/>
    <x v="95"/>
    <n v="0.56000000000000005"/>
    <n v="59"/>
    <n v="0.3"/>
    <n v="35"/>
    <n v="10.5"/>
  </r>
  <r>
    <x v="154"/>
    <x v="5"/>
    <x v="0"/>
    <x v="96"/>
    <n v="0.51"/>
    <n v="43"/>
    <n v="0.3"/>
    <n v="38"/>
    <n v="11.4"/>
  </r>
  <r>
    <x v="155"/>
    <x v="5"/>
    <x v="1"/>
    <x v="97"/>
    <n v="0.59"/>
    <n v="36"/>
    <n v="0.3"/>
    <n v="32"/>
    <n v="9.6"/>
  </r>
  <r>
    <x v="156"/>
    <x v="5"/>
    <x v="2"/>
    <x v="98"/>
    <n v="0.56000000000000005"/>
    <n v="44"/>
    <n v="0.3"/>
    <n v="34"/>
    <n v="10.199999999999999"/>
  </r>
  <r>
    <x v="157"/>
    <x v="5"/>
    <x v="3"/>
    <x v="99"/>
    <n v="0.56000000000000005"/>
    <n v="58"/>
    <n v="0.3"/>
    <n v="36"/>
    <n v="10.799999999999999"/>
  </r>
  <r>
    <x v="158"/>
    <x v="5"/>
    <x v="4"/>
    <x v="100"/>
    <n v="0.5"/>
    <n v="46"/>
    <n v="0.3"/>
    <n v="39"/>
    <n v="11.7"/>
  </r>
  <r>
    <x v="159"/>
    <x v="5"/>
    <x v="5"/>
    <x v="101"/>
    <n v="0.61"/>
    <n v="44"/>
    <n v="0.3"/>
    <n v="32"/>
    <n v="9.6"/>
  </r>
  <r>
    <x v="160"/>
    <x v="5"/>
    <x v="6"/>
    <x v="102"/>
    <n v="0.54"/>
    <n v="54"/>
    <n v="0.3"/>
    <n v="35"/>
    <n v="10.5"/>
  </r>
  <r>
    <x v="161"/>
    <x v="5"/>
    <x v="0"/>
    <x v="103"/>
    <n v="0.53"/>
    <n v="42"/>
    <n v="0.3"/>
    <n v="36"/>
    <n v="10.799999999999999"/>
  </r>
  <r>
    <x v="162"/>
    <x v="5"/>
    <x v="1"/>
    <x v="104"/>
    <n v="0.5"/>
    <n v="67"/>
    <n v="0.3"/>
    <n v="40"/>
    <n v="12"/>
  </r>
  <r>
    <x v="163"/>
    <x v="5"/>
    <x v="2"/>
    <x v="105"/>
    <n v="0.59"/>
    <n v="65"/>
    <n v="0.3"/>
    <n v="32"/>
    <n v="9.6"/>
  </r>
  <r>
    <x v="164"/>
    <x v="5"/>
    <x v="3"/>
    <x v="106"/>
    <n v="0.56999999999999995"/>
    <n v="48"/>
    <n v="0.3"/>
    <n v="35"/>
    <n v="10.5"/>
  </r>
  <r>
    <x v="165"/>
    <x v="5"/>
    <x v="4"/>
    <x v="103"/>
    <n v="0.56000000000000005"/>
    <n v="50"/>
    <n v="0.3"/>
    <n v="36"/>
    <n v="10.799999999999999"/>
  </r>
  <r>
    <x v="166"/>
    <x v="5"/>
    <x v="5"/>
    <x v="107"/>
    <n v="0.47"/>
    <n v="77"/>
    <n v="0.3"/>
    <n v="41"/>
    <n v="12.299999999999999"/>
  </r>
  <r>
    <x v="167"/>
    <x v="5"/>
    <x v="6"/>
    <x v="93"/>
    <n v="0.65"/>
    <n v="47"/>
    <n v="0.3"/>
    <n v="31"/>
    <n v="9.2999999999999989"/>
  </r>
  <r>
    <x v="168"/>
    <x v="5"/>
    <x v="0"/>
    <x v="108"/>
    <n v="0.59"/>
    <n v="60"/>
    <n v="0.3"/>
    <n v="32"/>
    <n v="9.6"/>
  </r>
  <r>
    <x v="169"/>
    <x v="5"/>
    <x v="1"/>
    <x v="109"/>
    <n v="0.56000000000000005"/>
    <n v="66"/>
    <n v="0.3"/>
    <n v="35"/>
    <n v="10.5"/>
  </r>
  <r>
    <x v="170"/>
    <x v="5"/>
    <x v="2"/>
    <x v="110"/>
    <n v="0.54"/>
    <n v="70"/>
    <n v="0.3"/>
    <n v="37"/>
    <n v="11.1"/>
  </r>
  <r>
    <x v="171"/>
    <x v="5"/>
    <x v="3"/>
    <x v="111"/>
    <n v="0.47"/>
    <n v="76"/>
    <n v="0.3"/>
    <n v="41"/>
    <n v="12.299999999999999"/>
  </r>
  <r>
    <x v="172"/>
    <x v="5"/>
    <x v="4"/>
    <x v="112"/>
    <n v="0.65"/>
    <n v="36"/>
    <n v="0.3"/>
    <n v="31"/>
    <n v="9.2999999999999989"/>
  </r>
  <r>
    <x v="173"/>
    <x v="5"/>
    <x v="5"/>
    <x v="94"/>
    <n v="0.61"/>
    <n v="39"/>
    <n v="0.3"/>
    <n v="33"/>
    <n v="9.9"/>
  </r>
  <r>
    <x v="174"/>
    <x v="5"/>
    <x v="6"/>
    <x v="106"/>
    <n v="0.56999999999999995"/>
    <n v="50"/>
    <n v="0.3"/>
    <n v="35"/>
    <n v="10.5"/>
  </r>
  <r>
    <x v="175"/>
    <x v="5"/>
    <x v="0"/>
    <x v="110"/>
    <n v="0.51"/>
    <n v="58"/>
    <n v="0.3"/>
    <n v="37"/>
    <n v="11.1"/>
  </r>
  <r>
    <x v="176"/>
    <x v="5"/>
    <x v="1"/>
    <x v="113"/>
    <n v="0.47"/>
    <n v="60"/>
    <n v="0.3"/>
    <n v="42"/>
    <n v="12.6"/>
  </r>
  <r>
    <x v="177"/>
    <x v="5"/>
    <x v="2"/>
    <x v="91"/>
    <n v="0.63"/>
    <n v="62"/>
    <n v="0.3"/>
    <n v="31"/>
    <n v="9.2999999999999989"/>
  </r>
  <r>
    <x v="178"/>
    <x v="5"/>
    <x v="3"/>
    <x v="114"/>
    <n v="0.59"/>
    <n v="65"/>
    <n v="0.3"/>
    <n v="33"/>
    <n v="9.9"/>
  </r>
  <r>
    <x v="179"/>
    <x v="5"/>
    <x v="4"/>
    <x v="109"/>
    <n v="0.54"/>
    <n v="64"/>
    <n v="0.3"/>
    <n v="35"/>
    <n v="10.5"/>
  </r>
  <r>
    <x v="180"/>
    <x v="5"/>
    <x v="5"/>
    <x v="115"/>
    <n v="0.53"/>
    <n v="47"/>
    <n v="0.3"/>
    <n v="38"/>
    <n v="11.4"/>
  </r>
  <r>
    <x v="181"/>
    <x v="6"/>
    <x v="6"/>
    <x v="116"/>
    <n v="0.47"/>
    <n v="59"/>
    <n v="0.5"/>
    <n v="43"/>
    <n v="21.5"/>
  </r>
  <r>
    <x v="182"/>
    <x v="6"/>
    <x v="0"/>
    <x v="117"/>
    <n v="0.51"/>
    <n v="68"/>
    <n v="0.5"/>
    <n v="38"/>
    <n v="19"/>
  </r>
  <r>
    <x v="183"/>
    <x v="6"/>
    <x v="1"/>
    <x v="95"/>
    <n v="0.54"/>
    <n v="68"/>
    <n v="0.5"/>
    <n v="35"/>
    <n v="17.5"/>
  </r>
  <r>
    <x v="184"/>
    <x v="6"/>
    <x v="2"/>
    <x v="98"/>
    <n v="0.59"/>
    <n v="49"/>
    <n v="0.5"/>
    <n v="34"/>
    <n v="17"/>
  </r>
  <r>
    <x v="185"/>
    <x v="6"/>
    <x v="3"/>
    <x v="118"/>
    <n v="0.63"/>
    <n v="55"/>
    <n v="0.5"/>
    <n v="32"/>
    <n v="16"/>
  </r>
  <r>
    <x v="186"/>
    <x v="6"/>
    <x v="4"/>
    <x v="119"/>
    <n v="0.51"/>
    <n v="46"/>
    <n v="0.5"/>
    <n v="39"/>
    <n v="19.5"/>
  </r>
  <r>
    <x v="187"/>
    <x v="6"/>
    <x v="5"/>
    <x v="120"/>
    <n v="0.56999999999999995"/>
    <n v="41"/>
    <n v="0.5"/>
    <n v="35"/>
    <n v="17.5"/>
  </r>
  <r>
    <x v="188"/>
    <x v="6"/>
    <x v="6"/>
    <x v="121"/>
    <n v="0.56999999999999995"/>
    <n v="44"/>
    <n v="0.5"/>
    <n v="34"/>
    <n v="17"/>
  </r>
  <r>
    <x v="189"/>
    <x v="6"/>
    <x v="0"/>
    <x v="122"/>
    <n v="0.59"/>
    <n v="44"/>
    <n v="0.5"/>
    <n v="33"/>
    <n v="16.5"/>
  </r>
  <r>
    <x v="190"/>
    <x v="6"/>
    <x v="1"/>
    <x v="123"/>
    <n v="0.49"/>
    <n v="66"/>
    <n v="0.5"/>
    <n v="40"/>
    <n v="20"/>
  </r>
  <r>
    <x v="191"/>
    <x v="6"/>
    <x v="2"/>
    <x v="124"/>
    <n v="0.54"/>
    <n v="40"/>
    <n v="0.5"/>
    <n v="35"/>
    <n v="17.5"/>
  </r>
  <r>
    <x v="192"/>
    <x v="6"/>
    <x v="3"/>
    <x v="125"/>
    <n v="0.56000000000000005"/>
    <n v="39"/>
    <n v="0.5"/>
    <n v="34"/>
    <n v="17"/>
  </r>
  <r>
    <x v="193"/>
    <x v="6"/>
    <x v="4"/>
    <x v="126"/>
    <n v="0.61"/>
    <n v="49"/>
    <n v="0.5"/>
    <n v="33"/>
    <n v="16.5"/>
  </r>
  <r>
    <x v="194"/>
    <x v="6"/>
    <x v="5"/>
    <x v="127"/>
    <n v="0.5"/>
    <n v="80"/>
    <n v="0.5"/>
    <n v="40"/>
    <n v="20"/>
  </r>
  <r>
    <x v="195"/>
    <x v="6"/>
    <x v="6"/>
    <x v="120"/>
    <n v="0.54"/>
    <n v="56"/>
    <n v="0.5"/>
    <n v="35"/>
    <n v="17.5"/>
  </r>
  <r>
    <x v="196"/>
    <x v="6"/>
    <x v="0"/>
    <x v="128"/>
    <n v="0.59"/>
    <n v="50"/>
    <n v="0.5"/>
    <n v="34"/>
    <n v="17"/>
  </r>
  <r>
    <x v="197"/>
    <x v="6"/>
    <x v="1"/>
    <x v="129"/>
    <n v="0.56999999999999995"/>
    <n v="64"/>
    <n v="0.5"/>
    <n v="33"/>
    <n v="16.5"/>
  </r>
  <r>
    <x v="198"/>
    <x v="6"/>
    <x v="2"/>
    <x v="107"/>
    <n v="0.47"/>
    <n v="76"/>
    <n v="0.5"/>
    <n v="41"/>
    <n v="20.5"/>
  </r>
  <r>
    <x v="199"/>
    <x v="6"/>
    <x v="3"/>
    <x v="130"/>
    <n v="0.56000000000000005"/>
    <n v="44"/>
    <n v="0.5"/>
    <n v="36"/>
    <n v="18"/>
  </r>
  <r>
    <x v="200"/>
    <x v="6"/>
    <x v="4"/>
    <x v="109"/>
    <n v="0.56999999999999995"/>
    <n v="44"/>
    <n v="0.5"/>
    <n v="35"/>
    <n v="17.5"/>
  </r>
  <r>
    <x v="201"/>
    <x v="6"/>
    <x v="5"/>
    <x v="131"/>
    <n v="0.56999999999999995"/>
    <n v="59"/>
    <n v="0.5"/>
    <n v="33"/>
    <n v="16.5"/>
  </r>
  <r>
    <x v="202"/>
    <x v="6"/>
    <x v="6"/>
    <x v="132"/>
    <n v="0.47"/>
    <n v="49"/>
    <n v="0.5"/>
    <n v="42"/>
    <n v="21"/>
  </r>
  <r>
    <x v="203"/>
    <x v="6"/>
    <x v="0"/>
    <x v="133"/>
    <n v="0.51"/>
    <n v="72"/>
    <n v="0.5"/>
    <n v="37"/>
    <n v="18.5"/>
  </r>
  <r>
    <x v="204"/>
    <x v="6"/>
    <x v="1"/>
    <x v="124"/>
    <n v="0.56999999999999995"/>
    <n v="69"/>
    <n v="0.5"/>
    <n v="35"/>
    <n v="17.5"/>
  </r>
  <r>
    <x v="205"/>
    <x v="6"/>
    <x v="2"/>
    <x v="94"/>
    <n v="0.56999999999999995"/>
    <n v="64"/>
    <n v="0.5"/>
    <n v="33"/>
    <n v="16.5"/>
  </r>
  <r>
    <x v="206"/>
    <x v="6"/>
    <x v="3"/>
    <x v="134"/>
    <n v="0.59"/>
    <n v="37"/>
    <n v="0.5"/>
    <n v="32"/>
    <n v="16"/>
  </r>
  <r>
    <x v="207"/>
    <x v="6"/>
    <x v="4"/>
    <x v="135"/>
    <n v="0.47"/>
    <n v="74"/>
    <n v="0.5"/>
    <n v="43"/>
    <n v="21.5"/>
  </r>
  <r>
    <x v="208"/>
    <x v="6"/>
    <x v="5"/>
    <x v="136"/>
    <n v="0.51"/>
    <n v="58"/>
    <n v="0.5"/>
    <n v="38"/>
    <n v="19"/>
  </r>
  <r>
    <x v="209"/>
    <x v="6"/>
    <x v="6"/>
    <x v="137"/>
    <n v="0.56999999999999995"/>
    <n v="50"/>
    <n v="0.5"/>
    <n v="35"/>
    <n v="17.5"/>
  </r>
  <r>
    <x v="210"/>
    <x v="6"/>
    <x v="0"/>
    <x v="138"/>
    <n v="0.59"/>
    <n v="52"/>
    <n v="0.5"/>
    <n v="34"/>
    <n v="17"/>
  </r>
  <r>
    <x v="211"/>
    <x v="6"/>
    <x v="1"/>
    <x v="139"/>
    <n v="0.61"/>
    <n v="38"/>
    <n v="0.5"/>
    <n v="32"/>
    <n v="16"/>
  </r>
  <r>
    <x v="212"/>
    <x v="7"/>
    <x v="2"/>
    <x v="105"/>
    <n v="0.63"/>
    <n v="56"/>
    <n v="0.5"/>
    <n v="32"/>
    <n v="16"/>
  </r>
  <r>
    <x v="213"/>
    <x v="7"/>
    <x v="3"/>
    <x v="93"/>
    <n v="0.63"/>
    <n v="48"/>
    <n v="0.5"/>
    <n v="31"/>
    <n v="15.5"/>
  </r>
  <r>
    <x v="214"/>
    <x v="7"/>
    <x v="4"/>
    <x v="84"/>
    <n v="0.63"/>
    <n v="52"/>
    <n v="0.5"/>
    <n v="30"/>
    <n v="15"/>
  </r>
  <r>
    <x v="215"/>
    <x v="7"/>
    <x v="5"/>
    <x v="89"/>
    <n v="0.69"/>
    <n v="34"/>
    <n v="0.5"/>
    <n v="29"/>
    <n v="14.5"/>
  </r>
  <r>
    <x v="216"/>
    <x v="7"/>
    <x v="6"/>
    <x v="134"/>
    <n v="0.61"/>
    <n v="66"/>
    <n v="0.5"/>
    <n v="32"/>
    <n v="16"/>
  </r>
  <r>
    <x v="217"/>
    <x v="7"/>
    <x v="0"/>
    <x v="87"/>
    <n v="0.61"/>
    <n v="36"/>
    <n v="0.5"/>
    <n v="31"/>
    <n v="15.5"/>
  </r>
  <r>
    <x v="218"/>
    <x v="7"/>
    <x v="1"/>
    <x v="84"/>
    <n v="0.67"/>
    <n v="38"/>
    <n v="0.5"/>
    <n v="30"/>
    <n v="15"/>
  </r>
  <r>
    <x v="219"/>
    <x v="7"/>
    <x v="2"/>
    <x v="140"/>
    <n v="0.65"/>
    <n v="50"/>
    <n v="0.5"/>
    <n v="29"/>
    <n v="14.5"/>
  </r>
  <r>
    <x v="220"/>
    <x v="7"/>
    <x v="3"/>
    <x v="134"/>
    <n v="0.63"/>
    <n v="55"/>
    <n v="0.5"/>
    <n v="32"/>
    <n v="16"/>
  </r>
  <r>
    <x v="221"/>
    <x v="7"/>
    <x v="4"/>
    <x v="141"/>
    <n v="0.65"/>
    <n v="56"/>
    <n v="0.5"/>
    <n v="31"/>
    <n v="15.5"/>
  </r>
  <r>
    <x v="222"/>
    <x v="7"/>
    <x v="5"/>
    <x v="84"/>
    <n v="0.67"/>
    <n v="49"/>
    <n v="0.5"/>
    <n v="30"/>
    <n v="15"/>
  </r>
  <r>
    <x v="223"/>
    <x v="7"/>
    <x v="6"/>
    <x v="142"/>
    <n v="0.65"/>
    <n v="43"/>
    <n v="0.5"/>
    <n v="29"/>
    <n v="14.5"/>
  </r>
  <r>
    <x v="224"/>
    <x v="7"/>
    <x v="0"/>
    <x v="142"/>
    <n v="0.65"/>
    <n v="54"/>
    <n v="0.5"/>
    <n v="29"/>
    <n v="14.5"/>
  </r>
  <r>
    <x v="225"/>
    <x v="7"/>
    <x v="1"/>
    <x v="108"/>
    <n v="0.59"/>
    <n v="43"/>
    <n v="0.5"/>
    <n v="32"/>
    <n v="16"/>
  </r>
  <r>
    <x v="226"/>
    <x v="7"/>
    <x v="2"/>
    <x v="143"/>
    <n v="0.63"/>
    <n v="44"/>
    <n v="0.5"/>
    <n v="31"/>
    <n v="15.5"/>
  </r>
  <r>
    <x v="227"/>
    <x v="7"/>
    <x v="3"/>
    <x v="80"/>
    <n v="0.63"/>
    <n v="49"/>
    <n v="0.5"/>
    <n v="30"/>
    <n v="15"/>
  </r>
  <r>
    <x v="228"/>
    <x v="7"/>
    <x v="4"/>
    <x v="144"/>
    <n v="0.67"/>
    <n v="42"/>
    <n v="0.5"/>
    <n v="30"/>
    <n v="15"/>
  </r>
  <r>
    <x v="229"/>
    <x v="7"/>
    <x v="5"/>
    <x v="79"/>
    <n v="0.69"/>
    <n v="45"/>
    <n v="0.5"/>
    <n v="29"/>
    <n v="14.5"/>
  </r>
  <r>
    <x v="230"/>
    <x v="7"/>
    <x v="6"/>
    <x v="145"/>
    <n v="0.61"/>
    <n v="58"/>
    <n v="0.5"/>
    <n v="32"/>
    <n v="16"/>
  </r>
  <r>
    <x v="231"/>
    <x v="7"/>
    <x v="0"/>
    <x v="143"/>
    <n v="0.65"/>
    <n v="53"/>
    <n v="0.5"/>
    <n v="31"/>
    <n v="15.5"/>
  </r>
  <r>
    <x v="232"/>
    <x v="7"/>
    <x v="1"/>
    <x v="144"/>
    <n v="0.65"/>
    <n v="58"/>
    <n v="0.5"/>
    <n v="30"/>
    <n v="15"/>
  </r>
  <r>
    <x v="233"/>
    <x v="7"/>
    <x v="2"/>
    <x v="146"/>
    <n v="0.63"/>
    <n v="55"/>
    <n v="0.5"/>
    <n v="30"/>
    <n v="15"/>
  </r>
  <r>
    <x v="234"/>
    <x v="7"/>
    <x v="3"/>
    <x v="89"/>
    <n v="0.67"/>
    <n v="33"/>
    <n v="0.5"/>
    <n v="29"/>
    <n v="14.5"/>
  </r>
  <r>
    <x v="235"/>
    <x v="7"/>
    <x v="4"/>
    <x v="139"/>
    <n v="0.59"/>
    <n v="64"/>
    <n v="0.5"/>
    <n v="32"/>
    <n v="16"/>
  </r>
  <r>
    <x v="236"/>
    <x v="7"/>
    <x v="5"/>
    <x v="80"/>
    <n v="0.63"/>
    <n v="55"/>
    <n v="0.5"/>
    <n v="30"/>
    <n v="15"/>
  </r>
  <r>
    <x v="237"/>
    <x v="7"/>
    <x v="6"/>
    <x v="86"/>
    <n v="0.63"/>
    <n v="46"/>
    <n v="0.5"/>
    <n v="30"/>
    <n v="15"/>
  </r>
  <r>
    <x v="238"/>
    <x v="7"/>
    <x v="0"/>
    <x v="79"/>
    <n v="0.65"/>
    <n v="45"/>
    <n v="0.5"/>
    <n v="29"/>
    <n v="14.5"/>
  </r>
  <r>
    <x v="239"/>
    <x v="7"/>
    <x v="1"/>
    <x v="101"/>
    <n v="0.63"/>
    <n v="49"/>
    <n v="0.5"/>
    <n v="32"/>
    <n v="16"/>
  </r>
  <r>
    <x v="240"/>
    <x v="7"/>
    <x v="2"/>
    <x v="84"/>
    <n v="0.65"/>
    <n v="40"/>
    <n v="0.5"/>
    <n v="30"/>
    <n v="15"/>
  </r>
  <r>
    <x v="241"/>
    <x v="7"/>
    <x v="3"/>
    <x v="90"/>
    <n v="0.63"/>
    <n v="51"/>
    <n v="0.5"/>
    <n v="30"/>
    <n v="15"/>
  </r>
  <r>
    <x v="242"/>
    <x v="7"/>
    <x v="4"/>
    <x v="142"/>
    <n v="0.69"/>
    <n v="58"/>
    <n v="0.5"/>
    <n v="29"/>
    <n v="14.5"/>
  </r>
  <r>
    <x v="243"/>
    <x v="8"/>
    <x v="5"/>
    <x v="92"/>
    <n v="0.69"/>
    <n v="41"/>
    <n v="0.3"/>
    <n v="29"/>
    <n v="8.6999999999999993"/>
  </r>
  <r>
    <x v="244"/>
    <x v="8"/>
    <x v="6"/>
    <x v="147"/>
    <n v="0.69"/>
    <n v="53"/>
    <n v="0.3"/>
    <n v="28"/>
    <n v="8.4"/>
  </r>
  <r>
    <x v="245"/>
    <x v="8"/>
    <x v="0"/>
    <x v="70"/>
    <n v="0.69"/>
    <n v="50"/>
    <n v="0.3"/>
    <n v="27"/>
    <n v="8.1"/>
  </r>
  <r>
    <x v="246"/>
    <x v="8"/>
    <x v="1"/>
    <x v="66"/>
    <n v="0.74"/>
    <n v="54"/>
    <n v="0.3"/>
    <n v="26"/>
    <n v="7.8"/>
  </r>
  <r>
    <x v="247"/>
    <x v="8"/>
    <x v="2"/>
    <x v="148"/>
    <n v="0.71"/>
    <n v="39"/>
    <n v="0.3"/>
    <n v="26"/>
    <n v="7.8"/>
  </r>
  <r>
    <x v="248"/>
    <x v="8"/>
    <x v="3"/>
    <x v="92"/>
    <n v="0.69"/>
    <n v="60"/>
    <n v="0.3"/>
    <n v="29"/>
    <n v="8.6999999999999993"/>
  </r>
  <r>
    <x v="249"/>
    <x v="8"/>
    <x v="4"/>
    <x v="149"/>
    <n v="0.67"/>
    <n v="49"/>
    <n v="0.3"/>
    <n v="28"/>
    <n v="8.4"/>
  </r>
  <r>
    <x v="250"/>
    <x v="8"/>
    <x v="5"/>
    <x v="71"/>
    <n v="0.71"/>
    <n v="37"/>
    <n v="0.3"/>
    <n v="27"/>
    <n v="8.1"/>
  </r>
  <r>
    <x v="251"/>
    <x v="8"/>
    <x v="6"/>
    <x v="150"/>
    <n v="0.77"/>
    <n v="45"/>
    <n v="0.3"/>
    <n v="26"/>
    <n v="7.8"/>
  </r>
  <r>
    <x v="252"/>
    <x v="8"/>
    <x v="0"/>
    <x v="148"/>
    <n v="0.74"/>
    <n v="50"/>
    <n v="0.3"/>
    <n v="26"/>
    <n v="7.8"/>
  </r>
  <r>
    <x v="253"/>
    <x v="8"/>
    <x v="1"/>
    <x v="149"/>
    <n v="0.69"/>
    <n v="38"/>
    <n v="0.3"/>
    <n v="28"/>
    <n v="8.4"/>
  </r>
  <r>
    <x v="254"/>
    <x v="8"/>
    <x v="2"/>
    <x v="70"/>
    <n v="0.71"/>
    <n v="36"/>
    <n v="0.3"/>
    <n v="27"/>
    <n v="8.1"/>
  </r>
  <r>
    <x v="255"/>
    <x v="8"/>
    <x v="3"/>
    <x v="150"/>
    <n v="0.71"/>
    <n v="42"/>
    <n v="0.3"/>
    <n v="26"/>
    <n v="7.8"/>
  </r>
  <r>
    <x v="256"/>
    <x v="8"/>
    <x v="4"/>
    <x v="67"/>
    <n v="0.71"/>
    <n v="29"/>
    <n v="0.3"/>
    <n v="26"/>
    <n v="7.8"/>
  </r>
  <r>
    <x v="257"/>
    <x v="8"/>
    <x v="5"/>
    <x v="88"/>
    <n v="0.67"/>
    <n v="41"/>
    <n v="0.3"/>
    <n v="28"/>
    <n v="8.4"/>
  </r>
  <r>
    <x v="258"/>
    <x v="8"/>
    <x v="6"/>
    <x v="74"/>
    <n v="0.69"/>
    <n v="37"/>
    <n v="0.3"/>
    <n v="27"/>
    <n v="8.1"/>
  </r>
  <r>
    <x v="259"/>
    <x v="8"/>
    <x v="0"/>
    <x v="66"/>
    <n v="0.71"/>
    <n v="53"/>
    <n v="0.3"/>
    <n v="26"/>
    <n v="7.8"/>
  </r>
  <r>
    <x v="260"/>
    <x v="8"/>
    <x v="1"/>
    <x v="150"/>
    <n v="0.71"/>
    <n v="37"/>
    <n v="0.3"/>
    <n v="26"/>
    <n v="7.8"/>
  </r>
  <r>
    <x v="261"/>
    <x v="8"/>
    <x v="2"/>
    <x v="147"/>
    <n v="0.67"/>
    <n v="48"/>
    <n v="0.3"/>
    <n v="28"/>
    <n v="8.4"/>
  </r>
  <r>
    <x v="262"/>
    <x v="8"/>
    <x v="3"/>
    <x v="75"/>
    <n v="0.69"/>
    <n v="52"/>
    <n v="0.3"/>
    <n v="27"/>
    <n v="8.1"/>
  </r>
  <r>
    <x v="263"/>
    <x v="8"/>
    <x v="4"/>
    <x v="66"/>
    <n v="0.71"/>
    <n v="42"/>
    <n v="0.3"/>
    <n v="26"/>
    <n v="7.8"/>
  </r>
  <r>
    <x v="264"/>
    <x v="8"/>
    <x v="5"/>
    <x v="150"/>
    <n v="0.74"/>
    <n v="34"/>
    <n v="0.3"/>
    <n v="26"/>
    <n v="7.8"/>
  </r>
  <r>
    <x v="265"/>
    <x v="8"/>
    <x v="6"/>
    <x v="88"/>
    <n v="0.71"/>
    <n v="39"/>
    <n v="0.3"/>
    <n v="28"/>
    <n v="8.4"/>
  </r>
  <r>
    <x v="266"/>
    <x v="8"/>
    <x v="0"/>
    <x v="88"/>
    <n v="0.71"/>
    <n v="43"/>
    <n v="0.3"/>
    <n v="28"/>
    <n v="8.4"/>
  </r>
  <r>
    <x v="267"/>
    <x v="8"/>
    <x v="1"/>
    <x v="70"/>
    <n v="0.71"/>
    <n v="33"/>
    <n v="0.3"/>
    <n v="27"/>
    <n v="8.1"/>
  </r>
  <r>
    <x v="268"/>
    <x v="8"/>
    <x v="2"/>
    <x v="148"/>
    <n v="0.77"/>
    <n v="51"/>
    <n v="0.3"/>
    <n v="26"/>
    <n v="7.8"/>
  </r>
  <r>
    <x v="269"/>
    <x v="8"/>
    <x v="3"/>
    <x v="89"/>
    <n v="0.67"/>
    <n v="51"/>
    <n v="0.3"/>
    <n v="29"/>
    <n v="8.6999999999999993"/>
  </r>
  <r>
    <x v="270"/>
    <x v="8"/>
    <x v="4"/>
    <x v="147"/>
    <n v="0.69"/>
    <n v="38"/>
    <n v="0.3"/>
    <n v="28"/>
    <n v="8.4"/>
  </r>
  <r>
    <x v="271"/>
    <x v="8"/>
    <x v="5"/>
    <x v="69"/>
    <n v="0.71"/>
    <n v="48"/>
    <n v="0.3"/>
    <n v="27"/>
    <n v="8.1"/>
  </r>
  <r>
    <x v="272"/>
    <x v="8"/>
    <x v="6"/>
    <x v="150"/>
    <n v="0.74"/>
    <n v="29"/>
    <n v="0.3"/>
    <n v="26"/>
    <n v="7.8"/>
  </r>
  <r>
    <x v="273"/>
    <x v="9"/>
    <x v="0"/>
    <x v="56"/>
    <n v="0.8"/>
    <n v="43"/>
    <n v="0.3"/>
    <n v="25"/>
    <n v="7.5"/>
  </r>
  <r>
    <x v="274"/>
    <x v="9"/>
    <x v="1"/>
    <x v="49"/>
    <n v="0.74"/>
    <n v="32"/>
    <n v="0.3"/>
    <n v="25"/>
    <n v="7.5"/>
  </r>
  <r>
    <x v="275"/>
    <x v="9"/>
    <x v="2"/>
    <x v="51"/>
    <n v="0.8"/>
    <n v="34"/>
    <n v="0.3"/>
    <n v="24"/>
    <n v="7.1999999999999993"/>
  </r>
  <r>
    <x v="276"/>
    <x v="9"/>
    <x v="3"/>
    <x v="48"/>
    <n v="0.77"/>
    <n v="33"/>
    <n v="0.3"/>
    <n v="24"/>
    <n v="7.1999999999999993"/>
  </r>
  <r>
    <x v="277"/>
    <x v="9"/>
    <x v="4"/>
    <x v="59"/>
    <n v="0.8"/>
    <n v="33"/>
    <n v="0.3"/>
    <n v="25"/>
    <n v="7.5"/>
  </r>
  <r>
    <x v="278"/>
    <x v="9"/>
    <x v="5"/>
    <x v="73"/>
    <n v="0.74"/>
    <n v="42"/>
    <n v="0.3"/>
    <n v="25"/>
    <n v="7.5"/>
  </r>
  <r>
    <x v="279"/>
    <x v="9"/>
    <x v="6"/>
    <x v="76"/>
    <n v="0.8"/>
    <n v="31"/>
    <n v="0.3"/>
    <n v="25"/>
    <n v="7.5"/>
  </r>
  <r>
    <x v="280"/>
    <x v="9"/>
    <x v="0"/>
    <x v="45"/>
    <n v="0.8"/>
    <n v="47"/>
    <n v="0.3"/>
    <n v="24"/>
    <n v="7.1999999999999993"/>
  </r>
  <r>
    <x v="281"/>
    <x v="9"/>
    <x v="1"/>
    <x v="76"/>
    <n v="0.74"/>
    <n v="47"/>
    <n v="0.3"/>
    <n v="25"/>
    <n v="7.5"/>
  </r>
  <r>
    <x v="282"/>
    <x v="9"/>
    <x v="2"/>
    <x v="49"/>
    <n v="0.74"/>
    <n v="51"/>
    <n v="0.3"/>
    <n v="25"/>
    <n v="7.5"/>
  </r>
  <r>
    <x v="283"/>
    <x v="9"/>
    <x v="3"/>
    <x v="53"/>
    <n v="0.77"/>
    <n v="47"/>
    <n v="0.3"/>
    <n v="25"/>
    <n v="7.5"/>
  </r>
  <r>
    <x v="284"/>
    <x v="9"/>
    <x v="4"/>
    <x v="52"/>
    <n v="0.77"/>
    <n v="39"/>
    <n v="0.3"/>
    <n v="24"/>
    <n v="7.1999999999999993"/>
  </r>
  <r>
    <x v="285"/>
    <x v="9"/>
    <x v="5"/>
    <x v="53"/>
    <n v="0.8"/>
    <n v="28"/>
    <n v="0.3"/>
    <n v="25"/>
    <n v="7.5"/>
  </r>
  <r>
    <x v="286"/>
    <x v="9"/>
    <x v="6"/>
    <x v="46"/>
    <n v="0.74"/>
    <n v="28"/>
    <n v="0.3"/>
    <n v="25"/>
    <n v="7.5"/>
  </r>
  <r>
    <x v="287"/>
    <x v="9"/>
    <x v="0"/>
    <x v="53"/>
    <n v="0.74"/>
    <n v="36"/>
    <n v="0.3"/>
    <n v="25"/>
    <n v="7.5"/>
  </r>
  <r>
    <x v="288"/>
    <x v="9"/>
    <x v="1"/>
    <x v="52"/>
    <n v="0.8"/>
    <n v="28"/>
    <n v="0.3"/>
    <n v="24"/>
    <n v="7.1999999999999993"/>
  </r>
  <r>
    <x v="289"/>
    <x v="9"/>
    <x v="2"/>
    <x v="49"/>
    <n v="0.77"/>
    <n v="46"/>
    <n v="0.3"/>
    <n v="25"/>
    <n v="7.5"/>
  </r>
  <r>
    <x v="290"/>
    <x v="9"/>
    <x v="3"/>
    <x v="73"/>
    <n v="0.77"/>
    <n v="33"/>
    <n v="0.3"/>
    <n v="25"/>
    <n v="7.5"/>
  </r>
  <r>
    <x v="291"/>
    <x v="9"/>
    <x v="4"/>
    <x v="59"/>
    <n v="0.8"/>
    <n v="41"/>
    <n v="0.3"/>
    <n v="25"/>
    <n v="7.5"/>
  </r>
  <r>
    <x v="292"/>
    <x v="9"/>
    <x v="5"/>
    <x v="45"/>
    <n v="0.8"/>
    <n v="50"/>
    <n v="0.3"/>
    <n v="24"/>
    <n v="7.1999999999999993"/>
  </r>
  <r>
    <x v="293"/>
    <x v="9"/>
    <x v="6"/>
    <x v="55"/>
    <n v="0.83"/>
    <n v="28"/>
    <n v="0.3"/>
    <n v="24"/>
    <n v="7.1999999999999993"/>
  </r>
  <r>
    <x v="294"/>
    <x v="9"/>
    <x v="0"/>
    <x v="61"/>
    <n v="0.77"/>
    <n v="35"/>
    <n v="0.3"/>
    <n v="25"/>
    <n v="7.5"/>
  </r>
  <r>
    <x v="295"/>
    <x v="9"/>
    <x v="1"/>
    <x v="49"/>
    <n v="0.8"/>
    <n v="50"/>
    <n v="0.3"/>
    <n v="25"/>
    <n v="7.5"/>
  </r>
  <r>
    <x v="296"/>
    <x v="9"/>
    <x v="2"/>
    <x v="53"/>
    <n v="0.74"/>
    <n v="48"/>
    <n v="0.3"/>
    <n v="25"/>
    <n v="7.5"/>
  </r>
  <r>
    <x v="297"/>
    <x v="9"/>
    <x v="3"/>
    <x v="48"/>
    <n v="0.8"/>
    <n v="44"/>
    <n v="0.3"/>
    <n v="24"/>
    <n v="7.1999999999999993"/>
  </r>
  <r>
    <x v="298"/>
    <x v="9"/>
    <x v="4"/>
    <x v="151"/>
    <n v="0.77"/>
    <n v="47"/>
    <n v="0.3"/>
    <n v="24"/>
    <n v="7.1999999999999993"/>
  </r>
  <r>
    <x v="299"/>
    <x v="9"/>
    <x v="5"/>
    <x v="152"/>
    <n v="0.71"/>
    <n v="52"/>
    <n v="0.3"/>
    <n v="26"/>
    <n v="7.8"/>
  </r>
  <r>
    <x v="300"/>
    <x v="9"/>
    <x v="6"/>
    <x v="61"/>
    <n v="0.77"/>
    <n v="28"/>
    <n v="0.3"/>
    <n v="25"/>
    <n v="7.5"/>
  </r>
  <r>
    <x v="301"/>
    <x v="9"/>
    <x v="0"/>
    <x v="53"/>
    <n v="0.8"/>
    <n v="34"/>
    <n v="0.3"/>
    <n v="25"/>
    <n v="7.5"/>
  </r>
  <r>
    <x v="302"/>
    <x v="9"/>
    <x v="1"/>
    <x v="52"/>
    <n v="0.77"/>
    <n v="35"/>
    <n v="0.3"/>
    <n v="24"/>
    <n v="7.1999999999999993"/>
  </r>
  <r>
    <x v="303"/>
    <x v="9"/>
    <x v="2"/>
    <x v="151"/>
    <n v="0.77"/>
    <n v="38"/>
    <n v="0.3"/>
    <n v="24"/>
    <n v="7.1999999999999993"/>
  </r>
  <r>
    <x v="304"/>
    <x v="10"/>
    <x v="3"/>
    <x v="153"/>
    <n v="0.83"/>
    <n v="43"/>
    <n v="0.3"/>
    <n v="23"/>
    <n v="6.8999999999999995"/>
  </r>
  <r>
    <x v="305"/>
    <x v="10"/>
    <x v="4"/>
    <x v="154"/>
    <n v="0.91"/>
    <n v="46"/>
    <n v="0.3"/>
    <n v="22"/>
    <n v="6.6"/>
  </r>
  <r>
    <x v="306"/>
    <x v="10"/>
    <x v="5"/>
    <x v="35"/>
    <n v="0.87"/>
    <n v="38"/>
    <n v="0.3"/>
    <n v="21"/>
    <n v="6.3"/>
  </r>
  <r>
    <x v="307"/>
    <x v="10"/>
    <x v="6"/>
    <x v="41"/>
    <n v="0.95"/>
    <n v="39"/>
    <n v="0.3"/>
    <n v="19"/>
    <n v="5.7"/>
  </r>
  <r>
    <x v="308"/>
    <x v="10"/>
    <x v="0"/>
    <x v="47"/>
    <n v="0.87"/>
    <n v="45"/>
    <n v="0.3"/>
    <n v="23"/>
    <n v="6.8999999999999995"/>
  </r>
  <r>
    <x v="309"/>
    <x v="10"/>
    <x v="1"/>
    <x v="155"/>
    <n v="0.91"/>
    <n v="28"/>
    <n v="0.3"/>
    <n v="22"/>
    <n v="6.6"/>
  </r>
  <r>
    <x v="310"/>
    <x v="10"/>
    <x v="2"/>
    <x v="31"/>
    <n v="0.91"/>
    <n v="34"/>
    <n v="0.3"/>
    <n v="21"/>
    <n v="6.3"/>
  </r>
  <r>
    <x v="311"/>
    <x v="10"/>
    <x v="3"/>
    <x v="156"/>
    <n v="0.95"/>
    <n v="37"/>
    <n v="0.3"/>
    <n v="19"/>
    <n v="5.7"/>
  </r>
  <r>
    <x v="312"/>
    <x v="10"/>
    <x v="4"/>
    <x v="57"/>
    <n v="0.83"/>
    <n v="33"/>
    <n v="0.3"/>
    <n v="23"/>
    <n v="6.8999999999999995"/>
  </r>
  <r>
    <x v="313"/>
    <x v="10"/>
    <x v="5"/>
    <x v="157"/>
    <n v="0.87"/>
    <n v="28"/>
    <n v="0.3"/>
    <n v="22"/>
    <n v="6.6"/>
  </r>
  <r>
    <x v="314"/>
    <x v="10"/>
    <x v="6"/>
    <x v="39"/>
    <n v="0.91"/>
    <n v="33"/>
    <n v="0.3"/>
    <n v="21"/>
    <n v="6.3"/>
  </r>
  <r>
    <x v="315"/>
    <x v="10"/>
    <x v="0"/>
    <x v="158"/>
    <n v="1.05"/>
    <n v="38"/>
    <n v="0.3"/>
    <n v="19"/>
    <n v="5.7"/>
  </r>
  <r>
    <x v="316"/>
    <x v="10"/>
    <x v="1"/>
    <x v="156"/>
    <n v="1.05"/>
    <n v="26"/>
    <n v="0.3"/>
    <n v="19"/>
    <n v="5.7"/>
  </r>
  <r>
    <x v="317"/>
    <x v="10"/>
    <x v="2"/>
    <x v="47"/>
    <n v="0.8"/>
    <n v="28"/>
    <n v="0.3"/>
    <n v="23"/>
    <n v="6.8999999999999995"/>
  </r>
  <r>
    <x v="318"/>
    <x v="10"/>
    <x v="3"/>
    <x v="47"/>
    <n v="0.83"/>
    <n v="47"/>
    <n v="0.3"/>
    <n v="23"/>
    <n v="6.8999999999999995"/>
  </r>
  <r>
    <x v="319"/>
    <x v="10"/>
    <x v="4"/>
    <x v="39"/>
    <n v="0.87"/>
    <n v="28"/>
    <n v="0.3"/>
    <n v="21"/>
    <n v="6.3"/>
  </r>
  <r>
    <x v="320"/>
    <x v="10"/>
    <x v="5"/>
    <x v="159"/>
    <n v="1"/>
    <n v="31"/>
    <n v="0.3"/>
    <n v="20"/>
    <n v="6"/>
  </r>
  <r>
    <x v="321"/>
    <x v="10"/>
    <x v="6"/>
    <x v="41"/>
    <n v="1.05"/>
    <n v="37"/>
    <n v="0.3"/>
    <n v="19"/>
    <n v="5.7"/>
  </r>
  <r>
    <x v="322"/>
    <x v="10"/>
    <x v="0"/>
    <x v="47"/>
    <n v="0.87"/>
    <n v="34"/>
    <n v="0.3"/>
    <n v="23"/>
    <n v="6.8999999999999995"/>
  </r>
  <r>
    <x v="323"/>
    <x v="10"/>
    <x v="1"/>
    <x v="36"/>
    <n v="0.87"/>
    <n v="41"/>
    <n v="0.3"/>
    <n v="22"/>
    <n v="6.6"/>
  </r>
  <r>
    <x v="324"/>
    <x v="10"/>
    <x v="2"/>
    <x v="160"/>
    <n v="0.95"/>
    <n v="28"/>
    <n v="0.3"/>
    <n v="20"/>
    <n v="6"/>
  </r>
  <r>
    <x v="325"/>
    <x v="10"/>
    <x v="3"/>
    <x v="41"/>
    <n v="1"/>
    <n v="40"/>
    <n v="0.3"/>
    <n v="19"/>
    <n v="5.7"/>
  </r>
  <r>
    <x v="326"/>
    <x v="10"/>
    <x v="4"/>
    <x v="153"/>
    <n v="0.87"/>
    <n v="47"/>
    <n v="0.3"/>
    <n v="23"/>
    <n v="6.8999999999999995"/>
  </r>
  <r>
    <x v="327"/>
    <x v="10"/>
    <x v="5"/>
    <x v="154"/>
    <n v="0.83"/>
    <n v="46"/>
    <n v="0.3"/>
    <n v="22"/>
    <n v="6.6"/>
  </r>
  <r>
    <x v="328"/>
    <x v="10"/>
    <x v="6"/>
    <x v="161"/>
    <n v="0.91"/>
    <n v="32"/>
    <n v="0.3"/>
    <n v="20"/>
    <n v="6"/>
  </r>
  <r>
    <x v="329"/>
    <x v="10"/>
    <x v="0"/>
    <x v="158"/>
    <n v="1.05"/>
    <n v="30"/>
    <n v="0.3"/>
    <n v="19"/>
    <n v="5.7"/>
  </r>
  <r>
    <x v="330"/>
    <x v="10"/>
    <x v="1"/>
    <x v="57"/>
    <n v="0.87"/>
    <n v="30"/>
    <n v="0.3"/>
    <n v="23"/>
    <n v="6.8999999999999995"/>
  </r>
  <r>
    <x v="331"/>
    <x v="10"/>
    <x v="2"/>
    <x v="157"/>
    <n v="0.91"/>
    <n v="37"/>
    <n v="0.3"/>
    <n v="22"/>
    <n v="6.6"/>
  </r>
  <r>
    <x v="332"/>
    <x v="10"/>
    <x v="3"/>
    <x v="34"/>
    <n v="0.95"/>
    <n v="27"/>
    <n v="0.3"/>
    <n v="20"/>
    <n v="6"/>
  </r>
  <r>
    <x v="333"/>
    <x v="10"/>
    <x v="4"/>
    <x v="156"/>
    <n v="1.05"/>
    <n v="28"/>
    <n v="0.3"/>
    <n v="19"/>
    <n v="5.7"/>
  </r>
  <r>
    <x v="334"/>
    <x v="11"/>
    <x v="5"/>
    <x v="41"/>
    <n v="1"/>
    <n v="34"/>
    <n v="0.3"/>
    <n v="19"/>
    <n v="5.7"/>
  </r>
  <r>
    <x v="335"/>
    <x v="11"/>
    <x v="6"/>
    <x v="3"/>
    <n v="1.1100000000000001"/>
    <n v="35"/>
    <n v="0.3"/>
    <n v="17"/>
    <n v="5.0999999999999996"/>
  </r>
  <r>
    <x v="336"/>
    <x v="11"/>
    <x v="0"/>
    <x v="162"/>
    <n v="1.18"/>
    <n v="19"/>
    <n v="0.3"/>
    <n v="15"/>
    <n v="4.5"/>
  </r>
  <r>
    <x v="337"/>
    <x v="11"/>
    <x v="1"/>
    <x v="22"/>
    <n v="1.54"/>
    <n v="16"/>
    <n v="0.3"/>
    <n v="13"/>
    <n v="3.9"/>
  </r>
  <r>
    <x v="338"/>
    <x v="11"/>
    <x v="2"/>
    <x v="163"/>
    <n v="1.82"/>
    <n v="11"/>
    <n v="0.3"/>
    <n v="10"/>
    <n v="3"/>
  </r>
  <r>
    <x v="339"/>
    <x v="11"/>
    <x v="3"/>
    <x v="156"/>
    <n v="0.95"/>
    <n v="28"/>
    <n v="0.3"/>
    <n v="19"/>
    <n v="5.7"/>
  </r>
  <r>
    <x v="340"/>
    <x v="11"/>
    <x v="4"/>
    <x v="21"/>
    <n v="1.05"/>
    <n v="26"/>
    <n v="0.3"/>
    <n v="17"/>
    <n v="5.0999999999999996"/>
  </r>
  <r>
    <x v="341"/>
    <x v="11"/>
    <x v="5"/>
    <x v="164"/>
    <n v="1.25"/>
    <n v="30"/>
    <n v="0.3"/>
    <n v="15"/>
    <n v="4.5"/>
  </r>
  <r>
    <x v="342"/>
    <x v="11"/>
    <x v="6"/>
    <x v="165"/>
    <n v="1.43"/>
    <n v="19"/>
    <n v="0.3"/>
    <n v="14"/>
    <n v="4.2"/>
  </r>
  <r>
    <x v="343"/>
    <x v="11"/>
    <x v="0"/>
    <x v="166"/>
    <n v="1.82"/>
    <n v="15"/>
    <n v="0.3"/>
    <n v="11"/>
    <n v="3.3"/>
  </r>
  <r>
    <x v="344"/>
    <x v="11"/>
    <x v="1"/>
    <x v="167"/>
    <n v="1.1100000000000001"/>
    <n v="33"/>
    <n v="0.3"/>
    <n v="17"/>
    <n v="5.0999999999999996"/>
  </r>
  <r>
    <x v="345"/>
    <x v="11"/>
    <x v="2"/>
    <x v="162"/>
    <n v="1.33"/>
    <n v="22"/>
    <n v="0.3"/>
    <n v="15"/>
    <n v="4.5"/>
  </r>
  <r>
    <x v="346"/>
    <x v="11"/>
    <x v="3"/>
    <x v="13"/>
    <n v="1.43"/>
    <n v="26"/>
    <n v="0.3"/>
    <n v="14"/>
    <n v="4.2"/>
  </r>
  <r>
    <x v="347"/>
    <x v="11"/>
    <x v="4"/>
    <x v="168"/>
    <n v="1.54"/>
    <n v="24"/>
    <n v="0.3"/>
    <n v="13"/>
    <n v="3.9"/>
  </r>
  <r>
    <x v="348"/>
    <x v="11"/>
    <x v="5"/>
    <x v="21"/>
    <n v="1.05"/>
    <n v="30"/>
    <n v="0.3"/>
    <n v="17"/>
    <n v="5.0999999999999996"/>
  </r>
  <r>
    <x v="349"/>
    <x v="11"/>
    <x v="6"/>
    <x v="169"/>
    <n v="1.25"/>
    <n v="30"/>
    <n v="0.3"/>
    <n v="15"/>
    <n v="4.5"/>
  </r>
  <r>
    <x v="350"/>
    <x v="11"/>
    <x v="0"/>
    <x v="13"/>
    <n v="1.33"/>
    <n v="16"/>
    <n v="0.3"/>
    <n v="14"/>
    <n v="4.2"/>
  </r>
  <r>
    <x v="351"/>
    <x v="11"/>
    <x v="1"/>
    <x v="170"/>
    <n v="1.43"/>
    <n v="27"/>
    <n v="0.3"/>
    <n v="13"/>
    <n v="3.9"/>
  </r>
  <r>
    <x v="352"/>
    <x v="11"/>
    <x v="2"/>
    <x v="171"/>
    <n v="1"/>
    <n v="33"/>
    <n v="0.3"/>
    <n v="18"/>
    <n v="5.3999999999999995"/>
  </r>
  <r>
    <x v="353"/>
    <x v="11"/>
    <x v="3"/>
    <x v="172"/>
    <n v="1.25"/>
    <n v="20"/>
    <n v="0.3"/>
    <n v="16"/>
    <n v="4.8"/>
  </r>
  <r>
    <x v="354"/>
    <x v="11"/>
    <x v="4"/>
    <x v="164"/>
    <n v="1.33"/>
    <n v="23"/>
    <n v="0.3"/>
    <n v="15"/>
    <n v="4.5"/>
  </r>
  <r>
    <x v="355"/>
    <x v="11"/>
    <x v="5"/>
    <x v="170"/>
    <n v="1.54"/>
    <n v="17"/>
    <n v="0.3"/>
    <n v="13"/>
    <n v="3.9"/>
  </r>
  <r>
    <x v="356"/>
    <x v="11"/>
    <x v="6"/>
    <x v="4"/>
    <n v="1.1100000000000001"/>
    <n v="20"/>
    <n v="0.3"/>
    <n v="18"/>
    <n v="5.3999999999999995"/>
  </r>
  <r>
    <x v="357"/>
    <x v="11"/>
    <x v="0"/>
    <x v="20"/>
    <n v="1.25"/>
    <n v="26"/>
    <n v="0.3"/>
    <n v="16"/>
    <n v="4.8"/>
  </r>
  <r>
    <x v="358"/>
    <x v="11"/>
    <x v="1"/>
    <x v="169"/>
    <n v="1.25"/>
    <n v="19"/>
    <n v="0.3"/>
    <n v="15"/>
    <n v="4.5"/>
  </r>
  <r>
    <x v="359"/>
    <x v="11"/>
    <x v="2"/>
    <x v="1"/>
    <n v="1.43"/>
    <n v="23"/>
    <n v="0.3"/>
    <n v="13"/>
    <n v="3.9"/>
  </r>
  <r>
    <x v="360"/>
    <x v="11"/>
    <x v="3"/>
    <x v="33"/>
    <n v="1"/>
    <n v="33"/>
    <n v="0.3"/>
    <n v="19"/>
    <n v="5.7"/>
  </r>
  <r>
    <x v="361"/>
    <x v="11"/>
    <x v="4"/>
    <x v="173"/>
    <n v="1.25"/>
    <n v="32"/>
    <n v="0.3"/>
    <n v="16"/>
    <n v="4.8"/>
  </r>
  <r>
    <x v="362"/>
    <x v="11"/>
    <x v="5"/>
    <x v="174"/>
    <n v="1.25"/>
    <n v="17"/>
    <n v="0.3"/>
    <n v="15"/>
    <n v="4.5"/>
  </r>
  <r>
    <x v="363"/>
    <x v="11"/>
    <x v="6"/>
    <x v="170"/>
    <n v="1.43"/>
    <n v="22"/>
    <n v="0.3"/>
    <n v="13"/>
    <n v="3.9"/>
  </r>
  <r>
    <x v="364"/>
    <x v="11"/>
    <x v="0"/>
    <x v="175"/>
    <n v="2.5"/>
    <n v="9"/>
    <n v="0.3"/>
    <n v="7"/>
    <n v="2.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Nilai" updatedVersion="6" minRefreshableVersion="3" useAutoFormatting="1" itemPrintTitles="1" createdVersion="6" indent="0" outline="1" outlineData="1" multipleFieldFilters="0" chartFormat="1">
  <location ref="A3:B11" firstHeaderRow="1" firstDataRow="1" firstDataCol="1"/>
  <pivotFields count="9">
    <pivotField numFmtId="14" showAll="0">
      <items count="36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177">
        <item x="175"/>
        <item x="163"/>
        <item x="5"/>
        <item x="0"/>
        <item x="19"/>
        <item x="1"/>
        <item x="12"/>
        <item x="170"/>
        <item x="165"/>
        <item x="166"/>
        <item x="16"/>
        <item x="168"/>
        <item x="13"/>
        <item x="10"/>
        <item x="6"/>
        <item x="162"/>
        <item x="2"/>
        <item x="22"/>
        <item x="23"/>
        <item x="169"/>
        <item x="20"/>
        <item x="17"/>
        <item x="172"/>
        <item x="7"/>
        <item x="173"/>
        <item x="8"/>
        <item x="11"/>
        <item x="174"/>
        <item x="25"/>
        <item x="164"/>
        <item x="18"/>
        <item x="24"/>
        <item x="171"/>
        <item x="21"/>
        <item x="4"/>
        <item x="33"/>
        <item x="14"/>
        <item x="15"/>
        <item x="9"/>
        <item x="40"/>
        <item x="3"/>
        <item x="156"/>
        <item x="30"/>
        <item x="167"/>
        <item x="29"/>
        <item x="159"/>
        <item x="37"/>
        <item x="160"/>
        <item x="39"/>
        <item x="38"/>
        <item x="41"/>
        <item x="161"/>
        <item x="42"/>
        <item x="158"/>
        <item x="34"/>
        <item x="27"/>
        <item x="35"/>
        <item x="155"/>
        <item x="153"/>
        <item x="26"/>
        <item x="31"/>
        <item x="32"/>
        <item x="50"/>
        <item x="154"/>
        <item x="57"/>
        <item x="151"/>
        <item x="157"/>
        <item x="60"/>
        <item x="36"/>
        <item x="47"/>
        <item x="55"/>
        <item x="56"/>
        <item x="28"/>
        <item x="58"/>
        <item x="44"/>
        <item x="61"/>
        <item x="43"/>
        <item x="52"/>
        <item x="49"/>
        <item x="77"/>
        <item x="54"/>
        <item x="51"/>
        <item x="46"/>
        <item x="66"/>
        <item x="45"/>
        <item x="59"/>
        <item x="63"/>
        <item x="70"/>
        <item x="48"/>
        <item x="53"/>
        <item x="148"/>
        <item x="64"/>
        <item x="73"/>
        <item x="152"/>
        <item x="68"/>
        <item x="88"/>
        <item x="76"/>
        <item x="67"/>
        <item x="72"/>
        <item x="65"/>
        <item x="150"/>
        <item x="71"/>
        <item x="79"/>
        <item x="62"/>
        <item x="69"/>
        <item x="78"/>
        <item x="75"/>
        <item x="147"/>
        <item x="142"/>
        <item x="144"/>
        <item x="74"/>
        <item x="149"/>
        <item x="140"/>
        <item x="146"/>
        <item x="82"/>
        <item x="83"/>
        <item x="86"/>
        <item x="141"/>
        <item x="89"/>
        <item x="80"/>
        <item x="81"/>
        <item x="92"/>
        <item x="90"/>
        <item x="112"/>
        <item x="108"/>
        <item x="85"/>
        <item x="118"/>
        <item x="143"/>
        <item x="139"/>
        <item x="84"/>
        <item x="91"/>
        <item x="105"/>
        <item x="114"/>
        <item x="93"/>
        <item x="134"/>
        <item x="131"/>
        <item x="87"/>
        <item x="101"/>
        <item x="122"/>
        <item x="138"/>
        <item x="97"/>
        <item x="126"/>
        <item x="128"/>
        <item x="102"/>
        <item x="145"/>
        <item x="94"/>
        <item x="125"/>
        <item x="106"/>
        <item x="129"/>
        <item x="95"/>
        <item x="120"/>
        <item x="121"/>
        <item x="124"/>
        <item x="130"/>
        <item x="98"/>
        <item x="103"/>
        <item x="110"/>
        <item x="137"/>
        <item x="109"/>
        <item x="99"/>
        <item x="136"/>
        <item x="133"/>
        <item x="115"/>
        <item x="96"/>
        <item x="100"/>
        <item x="119"/>
        <item x="127"/>
        <item x="104"/>
        <item x="117"/>
        <item x="111"/>
        <item x="135"/>
        <item x="123"/>
        <item x="107"/>
        <item x="132"/>
        <item x="113"/>
        <item x="116"/>
        <item t="default"/>
      </items>
    </pivotField>
    <pivotField numFmtId="2" showAll="0"/>
    <pivotField dataField="1" showAll="0"/>
    <pivotField showAll="0"/>
    <pivotField showAll="0"/>
    <pivotField numFmtId="164" showAll="0"/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Jumlah dari Flyers" fld="5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C369" firstHeaderRow="0" firstDataRow="1" firstDataCol="1"/>
  <pivotFields count="9">
    <pivotField axis="axisRow" numFmtId="14" showAll="0">
      <items count="36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t="default"/>
      </items>
    </pivotField>
    <pivotField showAll="0"/>
    <pivotField showAll="0"/>
    <pivotField showAll="0"/>
    <pivotField dataField="1" numFmtId="2" showAll="0"/>
    <pivotField showAll="0"/>
    <pivotField showAll="0"/>
    <pivotField dataField="1" showAll="0"/>
    <pivotField numFmtId="164" showAll="0"/>
  </pivotFields>
  <rowFields count="1">
    <field x="0"/>
  </rowFields>
  <rowItems count="36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Rainfall" fld="4" baseField="0" baseItem="0"/>
    <dataField name="Sum of Sales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el1" displayName="Tabel1" ref="A1:I367" totalsRowCount="1">
  <autoFilter ref="A1:I366"/>
  <sortState ref="A2:I366">
    <sortCondition ref="A1:A366"/>
  </sortState>
  <tableColumns count="9">
    <tableColumn id="1" name="Date" dataDxfId="38" totalsRowDxfId="37"/>
    <tableColumn id="8" name="Month" dataDxfId="36" totalsRowDxfId="35">
      <calculatedColumnFormula>TEXT(A2, "mmmm")</calculatedColumnFormula>
    </tableColumn>
    <tableColumn id="2" name="Day"/>
    <tableColumn id="3" name="Temperature"/>
    <tableColumn id="4" name="Rainfall" dataDxfId="34" totalsRowDxfId="33"/>
    <tableColumn id="5" name="Flyers" totalsRowFunction="sum" totalsRowDxfId="32"/>
    <tableColumn id="6" name="Price"/>
    <tableColumn id="7" name="Sales"/>
    <tableColumn id="9" name="Revenue" totalsRowFunction="sum" dataDxfId="31" totalsRowDxfId="30">
      <calculatedColumnFormula xml:space="preserve"> G2*H2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1:B8" totalsRowShown="0">
  <autoFilter ref="A1:B8"/>
  <tableColumns count="2">
    <tableColumn id="1" name="Day" dataDxfId="18"/>
    <tableColumn id="2" name="Average Revenue" dataDxfId="1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Tabel13" displayName="Tabel13" ref="A1:J367" totalsRowCount="1">
  <autoFilter ref="A1:J366"/>
  <sortState ref="A2:J366">
    <sortCondition descending="1" ref="A1:A366"/>
  </sortState>
  <tableColumns count="10">
    <tableColumn id="10" name="RandomID" dataDxfId="29" totalsRowDxfId="28">
      <calculatedColumnFormula>RAND()</calculatedColumnFormula>
    </tableColumn>
    <tableColumn id="1" name="Date" dataDxfId="27" totalsRowDxfId="26"/>
    <tableColumn id="8" name="Month" dataDxfId="25" totalsRowDxfId="24">
      <calculatedColumnFormula>TEXT(B2, "mmmm")</calculatedColumnFormula>
    </tableColumn>
    <tableColumn id="2" name="Day"/>
    <tableColumn id="3" name="Temperature"/>
    <tableColumn id="4" name="Rainfall" dataDxfId="23" totalsRowDxfId="22"/>
    <tableColumn id="5" name="Flyers" totalsRowFunction="sum" totalsRowDxfId="21"/>
    <tableColumn id="6" name="Price"/>
    <tableColumn id="7" name="Sales"/>
    <tableColumn id="9" name="Revenue" totalsRowFunction="sum" dataDxfId="20" totalsRowDxfId="19">
      <calculatedColumnFormula xml:space="preserve"> H2*I2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6" name="Tabel17" displayName="Tabel17" ref="A11:I377" totalsRowCount="1">
  <autoFilter ref="A11:I376"/>
  <sortState ref="A103:I311">
    <sortCondition ref="A11:A376"/>
  </sortState>
  <tableColumns count="9">
    <tableColumn id="1" name="Date" dataDxfId="13" totalsRowDxfId="14"/>
    <tableColumn id="8" name="Month" dataDxfId="11" totalsRowDxfId="12">
      <calculatedColumnFormula>TEXT(A12, "mmmm")</calculatedColumnFormula>
    </tableColumn>
    <tableColumn id="2" name="Day"/>
    <tableColumn id="3" name="Temperature"/>
    <tableColumn id="4" name="Rainfall" dataDxfId="9" totalsRowDxfId="10"/>
    <tableColumn id="5" name="Flyers" totalsRowFunction="sum" totalsRowDxfId="0"/>
    <tableColumn id="6" name="Price"/>
    <tableColumn id="7" name="Sales"/>
    <tableColumn id="9" name="Revenue" totalsRowFunction="sum" dataDxfId="7" totalsRowDxfId="8">
      <calculatedColumnFormula xml:space="preserve"> G12*H12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7"/>
  <sheetViews>
    <sheetView topLeftCell="A346" workbookViewId="0">
      <selection sqref="A1:I367"/>
    </sheetView>
  </sheetViews>
  <sheetFormatPr defaultRowHeight="15" x14ac:dyDescent="0.25"/>
  <cols>
    <col min="1" max="2" width="11.5703125" style="1" customWidth="1"/>
    <col min="3" max="3" width="11.5703125" bestFit="1" customWidth="1"/>
    <col min="4" max="4" width="15" bestFit="1" customWidth="1"/>
    <col min="5" max="5" width="10.140625" style="2" bestFit="1" customWidth="1"/>
    <col min="6" max="6" width="10.28515625" bestFit="1" customWidth="1"/>
    <col min="9" max="9" width="12.140625" style="3" bestFit="1" customWidth="1"/>
    <col min="11" max="11" width="14.42578125" style="2" customWidth="1"/>
    <col min="12" max="12" width="12.140625" style="7" bestFit="1" customWidth="1"/>
  </cols>
  <sheetData>
    <row r="1" spans="1:12" x14ac:dyDescent="0.25">
      <c r="A1" s="1" t="s">
        <v>0</v>
      </c>
      <c r="B1" s="1" t="s">
        <v>1</v>
      </c>
      <c r="C1" t="s">
        <v>2</v>
      </c>
      <c r="D1" t="s">
        <v>3</v>
      </c>
      <c r="E1" s="2" t="s">
        <v>4</v>
      </c>
      <c r="F1" t="s">
        <v>5</v>
      </c>
      <c r="G1" t="s">
        <v>6</v>
      </c>
      <c r="H1" t="s">
        <v>7</v>
      </c>
      <c r="I1" s="3" t="s">
        <v>8</v>
      </c>
      <c r="K1" s="11" t="s">
        <v>9</v>
      </c>
      <c r="L1" s="11"/>
    </row>
    <row r="2" spans="1:12" x14ac:dyDescent="0.25">
      <c r="A2" s="1">
        <v>42736</v>
      </c>
      <c r="B2" s="1" t="str">
        <f t="shared" ref="B2:B65" si="0">TEXT(A2, "mmmm")</f>
        <v>Januari</v>
      </c>
      <c r="C2" t="s">
        <v>10</v>
      </c>
      <c r="D2">
        <v>27</v>
      </c>
      <c r="E2" s="2">
        <v>2</v>
      </c>
      <c r="F2">
        <v>15</v>
      </c>
      <c r="G2">
        <v>0.3</v>
      </c>
      <c r="H2">
        <v>10</v>
      </c>
      <c r="I2" s="3">
        <f t="shared" ref="I2:I65" si="1" xml:space="preserve"> G2*H2</f>
        <v>3</v>
      </c>
      <c r="K2" s="2" t="s">
        <v>11</v>
      </c>
      <c r="L2" s="7">
        <f>AVERAGE(H2:H366)</f>
        <v>25.323287671232876</v>
      </c>
    </row>
    <row r="3" spans="1:12" x14ac:dyDescent="0.25">
      <c r="A3" s="1">
        <v>42737</v>
      </c>
      <c r="B3" s="1" t="str">
        <f t="shared" si="0"/>
        <v>Januari</v>
      </c>
      <c r="C3" t="s">
        <v>12</v>
      </c>
      <c r="D3">
        <v>28.9</v>
      </c>
      <c r="E3" s="2">
        <v>1.33</v>
      </c>
      <c r="F3">
        <v>15</v>
      </c>
      <c r="G3">
        <v>0.3</v>
      </c>
      <c r="H3">
        <v>13</v>
      </c>
      <c r="I3" s="3">
        <f t="shared" si="1"/>
        <v>3.9</v>
      </c>
      <c r="K3" s="2" t="s">
        <v>13</v>
      </c>
      <c r="L3" s="7">
        <f>MEDIAN(H2:H366)</f>
        <v>25</v>
      </c>
    </row>
    <row r="4" spans="1:12" x14ac:dyDescent="0.25">
      <c r="A4" s="1">
        <v>42738</v>
      </c>
      <c r="B4" s="1" t="str">
        <f t="shared" si="0"/>
        <v>Januari</v>
      </c>
      <c r="C4" t="s">
        <v>14</v>
      </c>
      <c r="D4">
        <v>34.5</v>
      </c>
      <c r="E4" s="2">
        <v>1.33</v>
      </c>
      <c r="F4">
        <v>27</v>
      </c>
      <c r="G4">
        <v>0.3</v>
      </c>
      <c r="H4">
        <v>15</v>
      </c>
      <c r="I4" s="3">
        <f t="shared" si="1"/>
        <v>4.5</v>
      </c>
      <c r="K4" s="2" t="s">
        <v>15</v>
      </c>
      <c r="L4" s="7">
        <f>_xlfn.MODE.SNGL(H2:H366)</f>
        <v>25</v>
      </c>
    </row>
    <row r="5" spans="1:12" x14ac:dyDescent="0.25">
      <c r="A5" s="1">
        <v>42739</v>
      </c>
      <c r="B5" s="1" t="str">
        <f t="shared" si="0"/>
        <v>Januari</v>
      </c>
      <c r="C5" t="s">
        <v>16</v>
      </c>
      <c r="D5">
        <v>44.099999999999994</v>
      </c>
      <c r="E5" s="2">
        <v>1.05</v>
      </c>
      <c r="F5">
        <v>28</v>
      </c>
      <c r="G5">
        <v>0.3</v>
      </c>
      <c r="H5">
        <v>17</v>
      </c>
      <c r="I5" s="3">
        <f t="shared" si="1"/>
        <v>5.0999999999999996</v>
      </c>
      <c r="K5" s="2" t="s">
        <v>17</v>
      </c>
      <c r="L5" s="7">
        <f>_xlfn.VAR.P(H2:H366)</f>
        <v>47.391375492587727</v>
      </c>
    </row>
    <row r="6" spans="1:12" x14ac:dyDescent="0.25">
      <c r="A6" s="1">
        <v>42740</v>
      </c>
      <c r="B6" s="1" t="str">
        <f t="shared" si="0"/>
        <v>Januari</v>
      </c>
      <c r="C6" t="s">
        <v>18</v>
      </c>
      <c r="D6">
        <v>42.4</v>
      </c>
      <c r="E6" s="2">
        <v>1</v>
      </c>
      <c r="F6">
        <v>33</v>
      </c>
      <c r="G6">
        <v>0.3</v>
      </c>
      <c r="H6">
        <v>18</v>
      </c>
      <c r="I6" s="3">
        <f t="shared" si="1"/>
        <v>5.3999999999999995</v>
      </c>
      <c r="K6" s="2" t="s">
        <v>19</v>
      </c>
      <c r="L6" s="7">
        <f>_xlfn.STDEV.P(H2:H366)</f>
        <v>6.8841394155397326</v>
      </c>
    </row>
    <row r="7" spans="1:12" x14ac:dyDescent="0.25">
      <c r="A7" s="1">
        <v>42741</v>
      </c>
      <c r="B7" s="1" t="str">
        <f t="shared" si="0"/>
        <v>Januari</v>
      </c>
      <c r="C7" t="s">
        <v>20</v>
      </c>
      <c r="D7">
        <v>25.299999999999997</v>
      </c>
      <c r="E7" s="2">
        <v>1.54</v>
      </c>
      <c r="F7">
        <v>23</v>
      </c>
      <c r="G7">
        <v>0.3</v>
      </c>
      <c r="H7">
        <v>11</v>
      </c>
      <c r="I7" s="3">
        <f t="shared" si="1"/>
        <v>3.3</v>
      </c>
    </row>
    <row r="8" spans="1:12" x14ac:dyDescent="0.25">
      <c r="A8" s="1">
        <v>42742</v>
      </c>
      <c r="B8" s="1" t="str">
        <f t="shared" si="0"/>
        <v>Januari</v>
      </c>
      <c r="C8" t="s">
        <v>21</v>
      </c>
      <c r="D8">
        <v>32.9</v>
      </c>
      <c r="E8" s="2">
        <v>1.54</v>
      </c>
      <c r="F8">
        <v>19</v>
      </c>
      <c r="G8">
        <v>0.3</v>
      </c>
      <c r="H8">
        <v>13</v>
      </c>
      <c r="I8" s="3">
        <f t="shared" si="1"/>
        <v>3.9</v>
      </c>
    </row>
    <row r="9" spans="1:12" x14ac:dyDescent="0.25">
      <c r="A9" s="1">
        <v>42743</v>
      </c>
      <c r="B9" s="1" t="str">
        <f t="shared" si="0"/>
        <v>Januari</v>
      </c>
      <c r="C9" t="s">
        <v>10</v>
      </c>
      <c r="D9">
        <v>37.5</v>
      </c>
      <c r="E9" s="2">
        <v>1.18</v>
      </c>
      <c r="F9">
        <v>28</v>
      </c>
      <c r="G9">
        <v>0.3</v>
      </c>
      <c r="H9">
        <v>15</v>
      </c>
      <c r="I9" s="3">
        <f t="shared" si="1"/>
        <v>4.5</v>
      </c>
    </row>
    <row r="10" spans="1:12" x14ac:dyDescent="0.25">
      <c r="A10" s="1">
        <v>42744</v>
      </c>
      <c r="B10" s="1" t="str">
        <f t="shared" si="0"/>
        <v>Januari</v>
      </c>
      <c r="C10" t="s">
        <v>12</v>
      </c>
      <c r="D10">
        <v>38.099999999999994</v>
      </c>
      <c r="E10" s="2">
        <v>1.18</v>
      </c>
      <c r="F10">
        <v>20</v>
      </c>
      <c r="G10">
        <v>0.3</v>
      </c>
      <c r="H10">
        <v>17</v>
      </c>
      <c r="I10" s="3">
        <f t="shared" si="1"/>
        <v>5.0999999999999996</v>
      </c>
    </row>
    <row r="11" spans="1:12" x14ac:dyDescent="0.25">
      <c r="A11" s="1">
        <v>42745</v>
      </c>
      <c r="B11" s="1" t="str">
        <f t="shared" si="0"/>
        <v>Januari</v>
      </c>
      <c r="C11" t="s">
        <v>14</v>
      </c>
      <c r="D11">
        <v>43.4</v>
      </c>
      <c r="E11" s="2">
        <v>1.05</v>
      </c>
      <c r="F11">
        <v>33</v>
      </c>
      <c r="G11">
        <v>0.3</v>
      </c>
      <c r="H11">
        <v>18</v>
      </c>
      <c r="I11" s="3">
        <f t="shared" si="1"/>
        <v>5.3999999999999995</v>
      </c>
    </row>
    <row r="12" spans="1:12" x14ac:dyDescent="0.25">
      <c r="A12" s="1">
        <v>42746</v>
      </c>
      <c r="B12" s="1" t="str">
        <f t="shared" si="0"/>
        <v>Januari</v>
      </c>
      <c r="C12" t="s">
        <v>16</v>
      </c>
      <c r="D12">
        <v>32.599999999999994</v>
      </c>
      <c r="E12" s="2">
        <v>1.54</v>
      </c>
      <c r="F12">
        <v>23</v>
      </c>
      <c r="G12">
        <v>0.3</v>
      </c>
      <c r="H12">
        <v>12</v>
      </c>
      <c r="I12" s="3">
        <f t="shared" si="1"/>
        <v>3.5999999999999996</v>
      </c>
    </row>
    <row r="13" spans="1:12" x14ac:dyDescent="0.25">
      <c r="A13" s="1">
        <v>42747</v>
      </c>
      <c r="B13" s="1" t="str">
        <f t="shared" si="0"/>
        <v>Januari</v>
      </c>
      <c r="C13" t="s">
        <v>18</v>
      </c>
      <c r="D13">
        <v>38.199999999999996</v>
      </c>
      <c r="E13" s="2">
        <v>1.33</v>
      </c>
      <c r="F13">
        <v>16</v>
      </c>
      <c r="G13">
        <v>0.3</v>
      </c>
      <c r="H13">
        <v>14</v>
      </c>
      <c r="I13" s="3">
        <f t="shared" si="1"/>
        <v>4.2</v>
      </c>
    </row>
    <row r="14" spans="1:12" x14ac:dyDescent="0.25">
      <c r="A14" s="1">
        <v>42748</v>
      </c>
      <c r="B14" s="1" t="str">
        <f t="shared" si="0"/>
        <v>Januari</v>
      </c>
      <c r="C14" t="s">
        <v>20</v>
      </c>
      <c r="D14">
        <v>37.5</v>
      </c>
      <c r="E14" s="2">
        <v>1.33</v>
      </c>
      <c r="F14">
        <v>19</v>
      </c>
      <c r="G14">
        <v>0.3</v>
      </c>
      <c r="H14">
        <v>15</v>
      </c>
      <c r="I14" s="3">
        <f t="shared" si="1"/>
        <v>4.5</v>
      </c>
    </row>
    <row r="15" spans="1:12" x14ac:dyDescent="0.25">
      <c r="A15" s="1">
        <v>42749</v>
      </c>
      <c r="B15" s="1" t="str">
        <f t="shared" si="0"/>
        <v>Januari</v>
      </c>
      <c r="C15" t="s">
        <v>21</v>
      </c>
      <c r="D15">
        <v>44.099999999999994</v>
      </c>
      <c r="E15" s="2">
        <v>1.05</v>
      </c>
      <c r="F15">
        <v>23</v>
      </c>
      <c r="G15">
        <v>0.3</v>
      </c>
      <c r="H15">
        <v>17</v>
      </c>
      <c r="I15" s="3">
        <f t="shared" si="1"/>
        <v>5.0999999999999996</v>
      </c>
    </row>
    <row r="16" spans="1:12" x14ac:dyDescent="0.25">
      <c r="A16" s="1">
        <v>42750</v>
      </c>
      <c r="B16" s="1" t="str">
        <f t="shared" si="0"/>
        <v>Januari</v>
      </c>
      <c r="C16" t="s">
        <v>10</v>
      </c>
      <c r="D16">
        <v>43.4</v>
      </c>
      <c r="E16" s="2">
        <v>1.1100000000000001</v>
      </c>
      <c r="F16">
        <v>33</v>
      </c>
      <c r="G16">
        <v>0.3</v>
      </c>
      <c r="H16">
        <v>18</v>
      </c>
      <c r="I16" s="3">
        <f t="shared" si="1"/>
        <v>5.3999999999999995</v>
      </c>
    </row>
    <row r="17" spans="1:12" x14ac:dyDescent="0.25">
      <c r="A17" s="1">
        <v>42751</v>
      </c>
      <c r="B17" s="1" t="str">
        <f t="shared" si="0"/>
        <v>Januari</v>
      </c>
      <c r="C17" t="s">
        <v>12</v>
      </c>
      <c r="D17">
        <v>30.599999999999998</v>
      </c>
      <c r="E17" s="2">
        <v>1.67</v>
      </c>
      <c r="F17">
        <v>24</v>
      </c>
      <c r="G17">
        <v>0.3</v>
      </c>
      <c r="H17">
        <v>12</v>
      </c>
      <c r="I17" s="3">
        <f t="shared" si="1"/>
        <v>3.5999999999999996</v>
      </c>
      <c r="K17" s="11" t="s">
        <v>22</v>
      </c>
      <c r="L17" s="11"/>
    </row>
    <row r="18" spans="1:12" x14ac:dyDescent="0.25">
      <c r="A18" s="1">
        <v>42752</v>
      </c>
      <c r="B18" s="1" t="str">
        <f t="shared" si="0"/>
        <v>Januari</v>
      </c>
      <c r="C18" t="s">
        <v>14</v>
      </c>
      <c r="D18">
        <v>32.199999999999996</v>
      </c>
      <c r="E18" s="2">
        <v>1.43</v>
      </c>
      <c r="F18">
        <v>26</v>
      </c>
      <c r="G18">
        <v>0.3</v>
      </c>
      <c r="H18">
        <v>14</v>
      </c>
      <c r="I18" s="3">
        <f t="shared" si="1"/>
        <v>4.2</v>
      </c>
      <c r="K18" s="2" t="s">
        <v>11</v>
      </c>
      <c r="L18" s="2">
        <f>AVERAGE(E2:E366)</f>
        <v>0.82660273972602816</v>
      </c>
    </row>
    <row r="19" spans="1:12" x14ac:dyDescent="0.25">
      <c r="A19" s="1">
        <v>42753</v>
      </c>
      <c r="B19" s="1" t="str">
        <f t="shared" si="0"/>
        <v>Januari</v>
      </c>
      <c r="C19" t="s">
        <v>16</v>
      </c>
      <c r="D19">
        <v>42.8</v>
      </c>
      <c r="E19" s="2">
        <v>1.18</v>
      </c>
      <c r="F19">
        <v>33</v>
      </c>
      <c r="G19">
        <v>0.3</v>
      </c>
      <c r="H19">
        <v>16</v>
      </c>
      <c r="I19" s="3">
        <f t="shared" si="1"/>
        <v>4.8</v>
      </c>
      <c r="K19" s="2" t="s">
        <v>13</v>
      </c>
      <c r="L19" s="2">
        <f>MEDIAN(E2:E366)</f>
        <v>0.74</v>
      </c>
    </row>
    <row r="20" spans="1:12" x14ac:dyDescent="0.25">
      <c r="A20" s="1">
        <v>42754</v>
      </c>
      <c r="B20" s="1" t="str">
        <f t="shared" si="0"/>
        <v>Januari</v>
      </c>
      <c r="C20" t="s">
        <v>18</v>
      </c>
      <c r="D20">
        <v>43.099999999999994</v>
      </c>
      <c r="E20" s="2">
        <v>1.18</v>
      </c>
      <c r="F20">
        <v>30</v>
      </c>
      <c r="G20">
        <v>0.3</v>
      </c>
      <c r="H20">
        <v>17</v>
      </c>
      <c r="I20" s="3">
        <f t="shared" si="1"/>
        <v>5.0999999999999996</v>
      </c>
      <c r="K20" s="2" t="s">
        <v>15</v>
      </c>
      <c r="L20" s="7">
        <f>MODE(E2:E366)</f>
        <v>0.77</v>
      </c>
    </row>
    <row r="21" spans="1:12" x14ac:dyDescent="0.25">
      <c r="A21" s="1">
        <v>42755</v>
      </c>
      <c r="B21" s="1" t="str">
        <f t="shared" si="0"/>
        <v>Januari</v>
      </c>
      <c r="C21" t="s">
        <v>20</v>
      </c>
      <c r="D21">
        <v>31.599999999999998</v>
      </c>
      <c r="E21" s="2">
        <v>1.43</v>
      </c>
      <c r="F21">
        <v>20</v>
      </c>
      <c r="G21">
        <v>0.3</v>
      </c>
      <c r="H21">
        <v>12</v>
      </c>
      <c r="I21" s="3">
        <f t="shared" si="1"/>
        <v>3.5999999999999996</v>
      </c>
      <c r="K21" s="2" t="s">
        <v>17</v>
      </c>
      <c r="L21" s="7">
        <f>_xlfn.VAR.P(E2:E366)</f>
        <v>7.4418047663724063E-2</v>
      </c>
    </row>
    <row r="22" spans="1:12" x14ac:dyDescent="0.25">
      <c r="A22" s="1">
        <v>42756</v>
      </c>
      <c r="B22" s="1" t="str">
        <f t="shared" si="0"/>
        <v>Januari</v>
      </c>
      <c r="C22" t="s">
        <v>21</v>
      </c>
      <c r="D22">
        <v>36.199999999999996</v>
      </c>
      <c r="E22" s="2">
        <v>1.25</v>
      </c>
      <c r="F22">
        <v>16</v>
      </c>
      <c r="G22">
        <v>0.3</v>
      </c>
      <c r="H22">
        <v>14</v>
      </c>
      <c r="I22" s="3">
        <f t="shared" si="1"/>
        <v>4.2</v>
      </c>
      <c r="K22" s="2" t="s">
        <v>19</v>
      </c>
      <c r="L22" s="7">
        <f>_xlfn.STDEV.P(E2:E366)</f>
        <v>0.27279671490640073</v>
      </c>
    </row>
    <row r="23" spans="1:12" x14ac:dyDescent="0.25">
      <c r="A23" s="1">
        <v>42757</v>
      </c>
      <c r="B23" s="1" t="str">
        <f t="shared" si="0"/>
        <v>Januari</v>
      </c>
      <c r="C23" t="s">
        <v>10</v>
      </c>
      <c r="D23">
        <v>40.799999999999997</v>
      </c>
      <c r="E23" s="2">
        <v>1.1100000000000001</v>
      </c>
      <c r="F23">
        <v>19</v>
      </c>
      <c r="G23">
        <v>0.3</v>
      </c>
      <c r="H23">
        <v>16</v>
      </c>
      <c r="I23" s="3">
        <f t="shared" si="1"/>
        <v>4.8</v>
      </c>
    </row>
    <row r="24" spans="1:12" x14ac:dyDescent="0.25">
      <c r="A24" s="1">
        <v>42758</v>
      </c>
      <c r="B24" s="1" t="str">
        <f t="shared" si="0"/>
        <v>Januari</v>
      </c>
      <c r="C24" t="s">
        <v>12</v>
      </c>
      <c r="D24">
        <v>38.099999999999994</v>
      </c>
      <c r="E24" s="2">
        <v>1.05</v>
      </c>
      <c r="F24">
        <v>21</v>
      </c>
      <c r="G24">
        <v>0.3</v>
      </c>
      <c r="H24">
        <v>17</v>
      </c>
      <c r="I24" s="3">
        <f t="shared" si="1"/>
        <v>5.0999999999999996</v>
      </c>
    </row>
    <row r="25" spans="1:12" x14ac:dyDescent="0.25">
      <c r="A25" s="1">
        <v>42759</v>
      </c>
      <c r="B25" s="1" t="str">
        <f t="shared" si="0"/>
        <v>Januari</v>
      </c>
      <c r="C25" t="s">
        <v>14</v>
      </c>
      <c r="D25">
        <v>28.599999999999998</v>
      </c>
      <c r="E25" s="2">
        <v>1.54</v>
      </c>
      <c r="F25">
        <v>20</v>
      </c>
      <c r="G25">
        <v>0.3</v>
      </c>
      <c r="H25">
        <v>12</v>
      </c>
      <c r="I25" s="3">
        <f t="shared" si="1"/>
        <v>3.5999999999999996</v>
      </c>
    </row>
    <row r="26" spans="1:12" x14ac:dyDescent="0.25">
      <c r="A26" s="1">
        <v>42760</v>
      </c>
      <c r="B26" s="1" t="str">
        <f t="shared" si="0"/>
        <v>Januari</v>
      </c>
      <c r="C26" t="s">
        <v>16</v>
      </c>
      <c r="D26">
        <v>32.199999999999996</v>
      </c>
      <c r="E26" s="2">
        <v>1.25</v>
      </c>
      <c r="F26">
        <v>24</v>
      </c>
      <c r="G26">
        <v>0.3</v>
      </c>
      <c r="H26">
        <v>14</v>
      </c>
      <c r="I26" s="3">
        <f t="shared" si="1"/>
        <v>4.2</v>
      </c>
    </row>
    <row r="27" spans="1:12" x14ac:dyDescent="0.25">
      <c r="A27" s="1">
        <v>42761</v>
      </c>
      <c r="B27" s="1" t="str">
        <f t="shared" si="0"/>
        <v>Januari</v>
      </c>
      <c r="C27" t="s">
        <v>18</v>
      </c>
      <c r="D27">
        <v>35.799999999999997</v>
      </c>
      <c r="E27" s="2">
        <v>1.25</v>
      </c>
      <c r="F27">
        <v>18</v>
      </c>
      <c r="G27">
        <v>0.3</v>
      </c>
      <c r="H27">
        <v>16</v>
      </c>
      <c r="I27" s="3">
        <f t="shared" si="1"/>
        <v>4.8</v>
      </c>
    </row>
    <row r="28" spans="1:12" x14ac:dyDescent="0.25">
      <c r="A28" s="1">
        <v>42762</v>
      </c>
      <c r="B28" s="1" t="str">
        <f t="shared" si="0"/>
        <v>Januari</v>
      </c>
      <c r="C28" t="s">
        <v>20</v>
      </c>
      <c r="D28">
        <v>42.099999999999994</v>
      </c>
      <c r="E28" s="2">
        <v>1.05</v>
      </c>
      <c r="F28">
        <v>22</v>
      </c>
      <c r="G28">
        <v>0.3</v>
      </c>
      <c r="H28">
        <v>17</v>
      </c>
      <c r="I28" s="3">
        <f t="shared" si="1"/>
        <v>5.0999999999999996</v>
      </c>
    </row>
    <row r="29" spans="1:12" x14ac:dyDescent="0.25">
      <c r="A29" s="1">
        <v>42763</v>
      </c>
      <c r="B29" s="1" t="str">
        <f t="shared" si="0"/>
        <v>Januari</v>
      </c>
      <c r="C29" t="s">
        <v>21</v>
      </c>
      <c r="D29">
        <v>34.9</v>
      </c>
      <c r="E29" s="2">
        <v>1.33</v>
      </c>
      <c r="F29">
        <v>15</v>
      </c>
      <c r="G29">
        <v>0.3</v>
      </c>
      <c r="H29">
        <v>13</v>
      </c>
      <c r="I29" s="3">
        <f t="shared" si="1"/>
        <v>3.9</v>
      </c>
    </row>
    <row r="30" spans="1:12" x14ac:dyDescent="0.25">
      <c r="A30" s="1">
        <v>42764</v>
      </c>
      <c r="B30" s="1" t="str">
        <f t="shared" si="0"/>
        <v>Januari</v>
      </c>
      <c r="C30" t="s">
        <v>10</v>
      </c>
      <c r="D30">
        <v>35.199999999999996</v>
      </c>
      <c r="E30" s="2">
        <v>1.33</v>
      </c>
      <c r="F30">
        <v>27</v>
      </c>
      <c r="G30">
        <v>0.3</v>
      </c>
      <c r="H30">
        <v>14</v>
      </c>
      <c r="I30" s="3">
        <f t="shared" si="1"/>
        <v>4.2</v>
      </c>
    </row>
    <row r="31" spans="1:12" x14ac:dyDescent="0.25">
      <c r="A31" s="1">
        <v>42765</v>
      </c>
      <c r="B31" s="1" t="str">
        <f t="shared" si="0"/>
        <v>Januari</v>
      </c>
      <c r="C31" t="s">
        <v>12</v>
      </c>
      <c r="D31">
        <v>41.099999999999994</v>
      </c>
      <c r="E31" s="2">
        <v>1.05</v>
      </c>
      <c r="F31">
        <v>20</v>
      </c>
      <c r="G31">
        <v>0.3</v>
      </c>
      <c r="H31">
        <v>17</v>
      </c>
      <c r="I31" s="3">
        <f t="shared" si="1"/>
        <v>5.0999999999999996</v>
      </c>
    </row>
    <row r="32" spans="1:12" x14ac:dyDescent="0.25">
      <c r="A32" s="1">
        <v>42766</v>
      </c>
      <c r="B32" s="1" t="str">
        <f t="shared" si="0"/>
        <v>Januari</v>
      </c>
      <c r="C32" t="s">
        <v>14</v>
      </c>
      <c r="D32">
        <v>40.4</v>
      </c>
      <c r="E32" s="2">
        <v>1.05</v>
      </c>
      <c r="F32">
        <v>37</v>
      </c>
      <c r="G32">
        <v>0.3</v>
      </c>
      <c r="H32">
        <v>18</v>
      </c>
      <c r="I32" s="3">
        <f t="shared" si="1"/>
        <v>5.3999999999999995</v>
      </c>
    </row>
    <row r="33" spans="1:12" x14ac:dyDescent="0.25">
      <c r="A33" s="1">
        <v>42767</v>
      </c>
      <c r="B33" s="1" t="str">
        <f t="shared" si="0"/>
        <v>Februari</v>
      </c>
      <c r="C33" t="s">
        <v>16</v>
      </c>
      <c r="D33">
        <v>42.4</v>
      </c>
      <c r="E33" s="2">
        <v>1</v>
      </c>
      <c r="F33">
        <v>35</v>
      </c>
      <c r="G33">
        <v>0.3</v>
      </c>
      <c r="H33">
        <v>18</v>
      </c>
      <c r="I33" s="3">
        <f t="shared" si="1"/>
        <v>5.3999999999999995</v>
      </c>
    </row>
    <row r="34" spans="1:12" x14ac:dyDescent="0.25">
      <c r="A34" s="1">
        <v>42768</v>
      </c>
      <c r="B34" s="1" t="str">
        <f t="shared" si="0"/>
        <v>Februari</v>
      </c>
      <c r="C34" t="s">
        <v>18</v>
      </c>
      <c r="D34">
        <v>52</v>
      </c>
      <c r="E34" s="2">
        <v>1</v>
      </c>
      <c r="F34">
        <v>22</v>
      </c>
      <c r="G34">
        <v>0.3</v>
      </c>
      <c r="H34">
        <v>20</v>
      </c>
      <c r="I34" s="3">
        <f t="shared" si="1"/>
        <v>6</v>
      </c>
    </row>
    <row r="35" spans="1:12" x14ac:dyDescent="0.25">
      <c r="A35" s="1">
        <v>42769</v>
      </c>
      <c r="B35" s="1" t="str">
        <f t="shared" si="0"/>
        <v>Februari</v>
      </c>
      <c r="C35" t="s">
        <v>20</v>
      </c>
      <c r="D35">
        <v>50.3</v>
      </c>
      <c r="E35" s="2">
        <v>0.87</v>
      </c>
      <c r="F35">
        <v>25</v>
      </c>
      <c r="G35">
        <v>0.3</v>
      </c>
      <c r="H35">
        <v>21</v>
      </c>
      <c r="I35" s="3">
        <f t="shared" si="1"/>
        <v>6.3</v>
      </c>
    </row>
    <row r="36" spans="1:12" x14ac:dyDescent="0.25">
      <c r="A36" s="1">
        <v>42770</v>
      </c>
      <c r="B36" s="1" t="str">
        <f t="shared" si="0"/>
        <v>Februari</v>
      </c>
      <c r="C36" t="s">
        <v>21</v>
      </c>
      <c r="D36">
        <v>56.599999999999994</v>
      </c>
      <c r="E36" s="2">
        <v>0.83</v>
      </c>
      <c r="F36">
        <v>46</v>
      </c>
      <c r="G36">
        <v>0.3</v>
      </c>
      <c r="H36">
        <v>22</v>
      </c>
      <c r="I36" s="3">
        <f t="shared" si="1"/>
        <v>6.6</v>
      </c>
    </row>
    <row r="37" spans="1:12" x14ac:dyDescent="0.25">
      <c r="A37" s="1">
        <v>42771</v>
      </c>
      <c r="B37" s="1" t="str">
        <f t="shared" si="0"/>
        <v>Februari</v>
      </c>
      <c r="C37" t="s">
        <v>10</v>
      </c>
      <c r="D37">
        <v>45.4</v>
      </c>
      <c r="E37" s="2">
        <v>1.1100000000000001</v>
      </c>
      <c r="F37">
        <v>32</v>
      </c>
      <c r="G37">
        <v>0.3</v>
      </c>
      <c r="H37">
        <v>18</v>
      </c>
      <c r="I37" s="3">
        <f t="shared" si="1"/>
        <v>5.3999999999999995</v>
      </c>
    </row>
    <row r="38" spans="1:12" x14ac:dyDescent="0.25">
      <c r="A38" s="1">
        <v>42772</v>
      </c>
      <c r="B38" s="1" t="str">
        <f t="shared" si="0"/>
        <v>Februari</v>
      </c>
      <c r="C38" t="s">
        <v>12</v>
      </c>
      <c r="D38">
        <v>45</v>
      </c>
      <c r="E38" s="2">
        <v>0.95</v>
      </c>
      <c r="F38">
        <v>28</v>
      </c>
      <c r="G38">
        <v>0.3</v>
      </c>
      <c r="H38">
        <v>20</v>
      </c>
      <c r="I38" s="3">
        <f t="shared" si="1"/>
        <v>6</v>
      </c>
    </row>
    <row r="39" spans="1:12" x14ac:dyDescent="0.25">
      <c r="A39" s="1">
        <v>42773</v>
      </c>
      <c r="B39" s="1" t="str">
        <f t="shared" si="0"/>
        <v>Februari</v>
      </c>
      <c r="C39" t="s">
        <v>14</v>
      </c>
      <c r="D39">
        <v>52.3</v>
      </c>
      <c r="E39" s="2">
        <v>0.87</v>
      </c>
      <c r="F39">
        <v>39</v>
      </c>
      <c r="G39">
        <v>0.3</v>
      </c>
      <c r="H39">
        <v>21</v>
      </c>
      <c r="I39" s="3">
        <f t="shared" si="1"/>
        <v>6.3</v>
      </c>
      <c r="K39" s="12" t="s">
        <v>23</v>
      </c>
      <c r="L39" s="12"/>
    </row>
    <row r="40" spans="1:12" x14ac:dyDescent="0.25">
      <c r="A40" s="1">
        <v>42774</v>
      </c>
      <c r="B40" s="1" t="str">
        <f t="shared" si="0"/>
        <v>Februari</v>
      </c>
      <c r="C40" t="s">
        <v>16</v>
      </c>
      <c r="D40">
        <v>52.599999999999994</v>
      </c>
      <c r="E40" s="2">
        <v>0.87</v>
      </c>
      <c r="F40">
        <v>31</v>
      </c>
      <c r="G40">
        <v>0.3</v>
      </c>
      <c r="H40">
        <v>22</v>
      </c>
      <c r="I40" s="3">
        <f t="shared" si="1"/>
        <v>6.6</v>
      </c>
      <c r="K40" s="2" t="s">
        <v>11</v>
      </c>
      <c r="L40" s="7">
        <f>AVERAGE(D1:D366)</f>
        <v>60.731232876712376</v>
      </c>
    </row>
    <row r="41" spans="1:12" x14ac:dyDescent="0.25">
      <c r="A41" s="1">
        <v>42775</v>
      </c>
      <c r="B41" s="1" t="str">
        <f t="shared" si="0"/>
        <v>Februari</v>
      </c>
      <c r="C41" t="s">
        <v>18</v>
      </c>
      <c r="D41">
        <v>42.699999999999996</v>
      </c>
      <c r="E41" s="2">
        <v>1</v>
      </c>
      <c r="F41">
        <v>39</v>
      </c>
      <c r="G41">
        <v>0.3</v>
      </c>
      <c r="H41">
        <v>19</v>
      </c>
      <c r="I41" s="3">
        <f t="shared" si="1"/>
        <v>5.7</v>
      </c>
      <c r="K41" s="2" t="s">
        <v>13</v>
      </c>
      <c r="L41" s="7">
        <f>MEDIAN(D1:D366)</f>
        <v>61.099999999999994</v>
      </c>
    </row>
    <row r="42" spans="1:12" x14ac:dyDescent="0.25">
      <c r="A42" s="1">
        <v>42776</v>
      </c>
      <c r="B42" s="1" t="str">
        <f t="shared" si="0"/>
        <v>Februari</v>
      </c>
      <c r="C42" t="s">
        <v>20</v>
      </c>
      <c r="D42">
        <v>50</v>
      </c>
      <c r="E42" s="2">
        <v>0.91</v>
      </c>
      <c r="F42">
        <v>40</v>
      </c>
      <c r="G42">
        <v>0.3</v>
      </c>
      <c r="H42">
        <v>20</v>
      </c>
      <c r="I42" s="3">
        <f t="shared" si="1"/>
        <v>6</v>
      </c>
      <c r="K42" s="2" t="s">
        <v>15</v>
      </c>
      <c r="L42" s="7">
        <f>MODE(D1:D366)</f>
        <v>55.9</v>
      </c>
    </row>
    <row r="43" spans="1:12" x14ac:dyDescent="0.25">
      <c r="A43" s="1">
        <v>42777</v>
      </c>
      <c r="B43" s="1" t="str">
        <f t="shared" si="0"/>
        <v>Februari</v>
      </c>
      <c r="C43" t="s">
        <v>21</v>
      </c>
      <c r="D43">
        <v>51.3</v>
      </c>
      <c r="E43" s="2">
        <v>0.91</v>
      </c>
      <c r="F43">
        <v>35</v>
      </c>
      <c r="G43">
        <v>0.3</v>
      </c>
      <c r="H43">
        <v>21</v>
      </c>
      <c r="I43" s="3">
        <f t="shared" si="1"/>
        <v>6.3</v>
      </c>
      <c r="K43" s="2" t="s">
        <v>17</v>
      </c>
      <c r="L43" s="2">
        <f>_xlfn.VAR.P(D1:D366)</f>
        <v>261.60033957590281</v>
      </c>
    </row>
    <row r="44" spans="1:12" x14ac:dyDescent="0.25">
      <c r="A44" s="1">
        <v>42778</v>
      </c>
      <c r="B44" s="1" t="str">
        <f t="shared" si="0"/>
        <v>Februari</v>
      </c>
      <c r="C44" t="s">
        <v>10</v>
      </c>
      <c r="D44">
        <v>55.599999999999994</v>
      </c>
      <c r="E44" s="2">
        <v>0.83</v>
      </c>
      <c r="F44">
        <v>41</v>
      </c>
      <c r="G44">
        <v>0.3</v>
      </c>
      <c r="H44">
        <v>22</v>
      </c>
      <c r="I44" s="3">
        <f t="shared" si="1"/>
        <v>6.6</v>
      </c>
      <c r="K44" s="2" t="s">
        <v>19</v>
      </c>
      <c r="L44" s="2">
        <f>_xlfn.STDEV.P(D1:D366)</f>
        <v>16.174063792872303</v>
      </c>
    </row>
    <row r="45" spans="1:12" x14ac:dyDescent="0.25">
      <c r="A45" s="1">
        <v>42779</v>
      </c>
      <c r="B45" s="1" t="str">
        <f t="shared" si="0"/>
        <v>Februari</v>
      </c>
      <c r="C45" t="s">
        <v>12</v>
      </c>
      <c r="D45">
        <v>46.4</v>
      </c>
      <c r="E45" s="2">
        <v>1.1100000000000001</v>
      </c>
      <c r="F45">
        <v>34</v>
      </c>
      <c r="G45">
        <v>0.3</v>
      </c>
      <c r="H45">
        <v>18</v>
      </c>
      <c r="I45" s="3">
        <f t="shared" si="1"/>
        <v>5.3999999999999995</v>
      </c>
    </row>
    <row r="46" spans="1:12" x14ac:dyDescent="0.25">
      <c r="A46" s="1">
        <v>42780</v>
      </c>
      <c r="B46" s="1" t="str">
        <f t="shared" si="0"/>
        <v>Februari</v>
      </c>
      <c r="C46" t="s">
        <v>14</v>
      </c>
      <c r="D46">
        <v>47.699999999999996</v>
      </c>
      <c r="E46" s="2">
        <v>0.95</v>
      </c>
      <c r="F46">
        <v>35</v>
      </c>
      <c r="G46">
        <v>0.3</v>
      </c>
      <c r="H46">
        <v>19</v>
      </c>
      <c r="I46" s="3">
        <f t="shared" si="1"/>
        <v>5.7</v>
      </c>
    </row>
    <row r="47" spans="1:12" x14ac:dyDescent="0.25">
      <c r="A47" s="1">
        <v>42781</v>
      </c>
      <c r="B47" s="1" t="str">
        <f t="shared" si="0"/>
        <v>Februari</v>
      </c>
      <c r="C47" t="s">
        <v>16</v>
      </c>
      <c r="D47">
        <v>52</v>
      </c>
      <c r="E47" s="2">
        <v>0.91</v>
      </c>
      <c r="F47">
        <v>33</v>
      </c>
      <c r="G47">
        <v>0.3</v>
      </c>
      <c r="H47">
        <v>20</v>
      </c>
      <c r="I47" s="3">
        <f t="shared" si="1"/>
        <v>6</v>
      </c>
    </row>
    <row r="48" spans="1:12" x14ac:dyDescent="0.25">
      <c r="A48" s="1">
        <v>42782</v>
      </c>
      <c r="B48" s="1" t="str">
        <f t="shared" si="0"/>
        <v>Februari</v>
      </c>
      <c r="C48" t="s">
        <v>18</v>
      </c>
      <c r="D48">
        <v>47.3</v>
      </c>
      <c r="E48" s="2">
        <v>0.87</v>
      </c>
      <c r="F48">
        <v>31</v>
      </c>
      <c r="G48">
        <v>0.3</v>
      </c>
      <c r="H48">
        <v>21</v>
      </c>
      <c r="I48" s="3">
        <f t="shared" si="1"/>
        <v>6.3</v>
      </c>
    </row>
    <row r="49" spans="1:9" x14ac:dyDescent="0.25">
      <c r="A49" s="1">
        <v>42783</v>
      </c>
      <c r="B49" s="1" t="str">
        <f t="shared" si="0"/>
        <v>Februari</v>
      </c>
      <c r="C49" t="s">
        <v>20</v>
      </c>
      <c r="D49">
        <v>40.4</v>
      </c>
      <c r="E49" s="2">
        <v>1</v>
      </c>
      <c r="F49">
        <v>29</v>
      </c>
      <c r="G49">
        <v>0.3</v>
      </c>
      <c r="H49">
        <v>18</v>
      </c>
      <c r="I49" s="3">
        <f t="shared" si="1"/>
        <v>5.3999999999999995</v>
      </c>
    </row>
    <row r="50" spans="1:9" x14ac:dyDescent="0.25">
      <c r="A50" s="1">
        <v>42784</v>
      </c>
      <c r="B50" s="1" t="str">
        <f t="shared" si="0"/>
        <v>Februari</v>
      </c>
      <c r="C50" t="s">
        <v>21</v>
      </c>
      <c r="D50">
        <v>43.699999999999996</v>
      </c>
      <c r="E50" s="2">
        <v>0.95</v>
      </c>
      <c r="F50">
        <v>25</v>
      </c>
      <c r="G50">
        <v>0.3</v>
      </c>
      <c r="H50">
        <v>19</v>
      </c>
      <c r="I50" s="3">
        <f t="shared" si="1"/>
        <v>5.7</v>
      </c>
    </row>
    <row r="51" spans="1:9" x14ac:dyDescent="0.25">
      <c r="A51" s="1">
        <v>42785</v>
      </c>
      <c r="B51" s="1" t="str">
        <f t="shared" si="0"/>
        <v>Februari</v>
      </c>
      <c r="C51" t="s">
        <v>10</v>
      </c>
      <c r="D51">
        <v>50</v>
      </c>
      <c r="E51" s="2">
        <v>0.95</v>
      </c>
      <c r="F51">
        <v>28</v>
      </c>
      <c r="G51">
        <v>0.3</v>
      </c>
      <c r="H51">
        <v>20</v>
      </c>
      <c r="I51" s="3">
        <f t="shared" si="1"/>
        <v>6</v>
      </c>
    </row>
    <row r="52" spans="1:9" x14ac:dyDescent="0.25">
      <c r="A52" s="1">
        <v>42786</v>
      </c>
      <c r="B52" s="1" t="str">
        <f t="shared" si="0"/>
        <v>Februari</v>
      </c>
      <c r="C52" t="s">
        <v>12</v>
      </c>
      <c r="D52">
        <v>50.3</v>
      </c>
      <c r="E52" s="2">
        <v>0.95</v>
      </c>
      <c r="F52">
        <v>25</v>
      </c>
      <c r="G52">
        <v>0.3</v>
      </c>
      <c r="H52">
        <v>21</v>
      </c>
      <c r="I52" s="3">
        <f t="shared" si="1"/>
        <v>6.3</v>
      </c>
    </row>
    <row r="53" spans="1:9" x14ac:dyDescent="0.25">
      <c r="A53" s="1">
        <v>42787</v>
      </c>
      <c r="B53" s="1" t="str">
        <f t="shared" si="0"/>
        <v>Februari</v>
      </c>
      <c r="C53" t="s">
        <v>14</v>
      </c>
      <c r="D53">
        <v>42.4</v>
      </c>
      <c r="E53" s="2">
        <v>1</v>
      </c>
      <c r="F53">
        <v>28</v>
      </c>
      <c r="G53">
        <v>0.3</v>
      </c>
      <c r="H53">
        <v>18</v>
      </c>
      <c r="I53" s="3">
        <f t="shared" si="1"/>
        <v>5.3999999999999995</v>
      </c>
    </row>
    <row r="54" spans="1:9" x14ac:dyDescent="0.25">
      <c r="A54" s="1">
        <v>42788</v>
      </c>
      <c r="B54" s="1" t="str">
        <f t="shared" si="0"/>
        <v>Februari</v>
      </c>
      <c r="C54" t="s">
        <v>16</v>
      </c>
      <c r="D54">
        <v>47.699999999999996</v>
      </c>
      <c r="E54" s="2">
        <v>0.95</v>
      </c>
      <c r="F54">
        <v>36</v>
      </c>
      <c r="G54">
        <v>0.3</v>
      </c>
      <c r="H54">
        <v>19</v>
      </c>
      <c r="I54" s="3">
        <f t="shared" si="1"/>
        <v>5.7</v>
      </c>
    </row>
    <row r="55" spans="1:9" x14ac:dyDescent="0.25">
      <c r="A55" s="1">
        <v>42789</v>
      </c>
      <c r="B55" s="1" t="str">
        <f t="shared" si="0"/>
        <v>Februari</v>
      </c>
      <c r="C55" t="s">
        <v>18</v>
      </c>
      <c r="D55">
        <v>45</v>
      </c>
      <c r="E55" s="2">
        <v>1</v>
      </c>
      <c r="F55">
        <v>23</v>
      </c>
      <c r="G55">
        <v>0.3</v>
      </c>
      <c r="H55">
        <v>20</v>
      </c>
      <c r="I55" s="3">
        <f t="shared" si="1"/>
        <v>6</v>
      </c>
    </row>
    <row r="56" spans="1:9" x14ac:dyDescent="0.25">
      <c r="A56" s="1">
        <v>42790</v>
      </c>
      <c r="B56" s="1" t="str">
        <f t="shared" si="0"/>
        <v>Februari</v>
      </c>
      <c r="C56" t="s">
        <v>20</v>
      </c>
      <c r="D56">
        <v>47.3</v>
      </c>
      <c r="E56" s="2">
        <v>0.87</v>
      </c>
      <c r="F56">
        <v>36</v>
      </c>
      <c r="G56">
        <v>0.3</v>
      </c>
      <c r="H56">
        <v>21</v>
      </c>
      <c r="I56" s="3">
        <f t="shared" si="1"/>
        <v>6.3</v>
      </c>
    </row>
    <row r="57" spans="1:9" x14ac:dyDescent="0.25">
      <c r="A57" s="1">
        <v>42791</v>
      </c>
      <c r="B57" s="1" t="str">
        <f t="shared" si="0"/>
        <v>Februari</v>
      </c>
      <c r="C57" t="s">
        <v>21</v>
      </c>
      <c r="D57">
        <v>42.4</v>
      </c>
      <c r="E57" s="2">
        <v>1</v>
      </c>
      <c r="F57">
        <v>21</v>
      </c>
      <c r="G57">
        <v>0.3</v>
      </c>
      <c r="H57">
        <v>18</v>
      </c>
      <c r="I57" s="3">
        <f t="shared" si="1"/>
        <v>5.3999999999999995</v>
      </c>
    </row>
    <row r="58" spans="1:9" x14ac:dyDescent="0.25">
      <c r="A58" s="1">
        <v>42792</v>
      </c>
      <c r="B58" s="1" t="str">
        <f t="shared" si="0"/>
        <v>Februari</v>
      </c>
      <c r="C58" t="s">
        <v>10</v>
      </c>
      <c r="D58">
        <v>48.699999999999996</v>
      </c>
      <c r="E58" s="2">
        <v>1.05</v>
      </c>
      <c r="F58">
        <v>32</v>
      </c>
      <c r="G58">
        <v>0.3</v>
      </c>
      <c r="H58">
        <v>19</v>
      </c>
      <c r="I58" s="3">
        <f t="shared" si="1"/>
        <v>5.7</v>
      </c>
    </row>
    <row r="59" spans="1:9" x14ac:dyDescent="0.25">
      <c r="A59" s="1">
        <v>42793</v>
      </c>
      <c r="B59" s="1" t="str">
        <f t="shared" si="0"/>
        <v>Februari</v>
      </c>
      <c r="C59" t="s">
        <v>12</v>
      </c>
      <c r="D59">
        <v>45</v>
      </c>
      <c r="E59" s="2">
        <v>1</v>
      </c>
      <c r="F59">
        <v>34</v>
      </c>
      <c r="G59">
        <v>0.3</v>
      </c>
      <c r="H59">
        <v>20</v>
      </c>
      <c r="I59" s="3">
        <f t="shared" si="1"/>
        <v>6</v>
      </c>
    </row>
    <row r="60" spans="1:9" x14ac:dyDescent="0.25">
      <c r="A60" s="1">
        <v>42794</v>
      </c>
      <c r="B60" s="1" t="str">
        <f t="shared" si="0"/>
        <v>Februari</v>
      </c>
      <c r="C60" t="s">
        <v>14</v>
      </c>
      <c r="D60">
        <v>49.599999999999994</v>
      </c>
      <c r="E60" s="2">
        <v>0.91</v>
      </c>
      <c r="F60">
        <v>45</v>
      </c>
      <c r="G60">
        <v>0.3</v>
      </c>
      <c r="H60">
        <v>22</v>
      </c>
      <c r="I60" s="3">
        <f t="shared" si="1"/>
        <v>6.6</v>
      </c>
    </row>
    <row r="61" spans="1:9" x14ac:dyDescent="0.25">
      <c r="A61" s="1">
        <v>42795</v>
      </c>
      <c r="B61" s="1" t="str">
        <f t="shared" si="0"/>
        <v>Maret</v>
      </c>
      <c r="C61" t="s">
        <v>16</v>
      </c>
      <c r="D61">
        <v>57.9</v>
      </c>
      <c r="E61" s="2">
        <v>0.87</v>
      </c>
      <c r="F61">
        <v>46</v>
      </c>
      <c r="G61">
        <v>0.3</v>
      </c>
      <c r="H61">
        <v>23</v>
      </c>
      <c r="I61" s="3">
        <f t="shared" si="1"/>
        <v>6.8999999999999995</v>
      </c>
    </row>
    <row r="62" spans="1:9" x14ac:dyDescent="0.25">
      <c r="A62" s="1">
        <v>42796</v>
      </c>
      <c r="B62" s="1" t="str">
        <f t="shared" si="0"/>
        <v>Maret</v>
      </c>
      <c r="C62" t="s">
        <v>18</v>
      </c>
      <c r="D62">
        <v>57.199999999999996</v>
      </c>
      <c r="E62" s="2">
        <v>0.8</v>
      </c>
      <c r="F62">
        <v>31</v>
      </c>
      <c r="G62">
        <v>0.3</v>
      </c>
      <c r="H62">
        <v>24</v>
      </c>
      <c r="I62" s="3">
        <f t="shared" si="1"/>
        <v>7.1999999999999993</v>
      </c>
    </row>
    <row r="63" spans="1:9" x14ac:dyDescent="0.25">
      <c r="A63" s="1">
        <v>42797</v>
      </c>
      <c r="B63" s="1" t="str">
        <f t="shared" si="0"/>
        <v>Maret</v>
      </c>
      <c r="C63" t="s">
        <v>20</v>
      </c>
      <c r="D63">
        <v>60.199999999999996</v>
      </c>
      <c r="E63" s="2">
        <v>0.77</v>
      </c>
      <c r="F63">
        <v>28</v>
      </c>
      <c r="G63">
        <v>0.3</v>
      </c>
      <c r="H63">
        <v>24</v>
      </c>
      <c r="I63" s="3">
        <f t="shared" si="1"/>
        <v>7.1999999999999993</v>
      </c>
    </row>
    <row r="64" spans="1:9" x14ac:dyDescent="0.25">
      <c r="A64" s="1">
        <v>42798</v>
      </c>
      <c r="B64" s="1" t="str">
        <f t="shared" si="0"/>
        <v>Maret</v>
      </c>
      <c r="C64" t="s">
        <v>21</v>
      </c>
      <c r="D64">
        <v>59.499999999999993</v>
      </c>
      <c r="E64" s="2">
        <v>0.77</v>
      </c>
      <c r="F64">
        <v>29</v>
      </c>
      <c r="G64">
        <v>0.3</v>
      </c>
      <c r="H64">
        <v>25</v>
      </c>
      <c r="I64" s="3">
        <f t="shared" si="1"/>
        <v>7.5</v>
      </c>
    </row>
    <row r="65" spans="1:9" x14ac:dyDescent="0.25">
      <c r="A65" s="1">
        <v>42799</v>
      </c>
      <c r="B65" s="1" t="str">
        <f t="shared" si="0"/>
        <v>Maret</v>
      </c>
      <c r="C65" t="s">
        <v>10</v>
      </c>
      <c r="D65">
        <v>55.9</v>
      </c>
      <c r="E65" s="2">
        <v>0.87</v>
      </c>
      <c r="F65">
        <v>32</v>
      </c>
      <c r="G65">
        <v>0.3</v>
      </c>
      <c r="H65">
        <v>23</v>
      </c>
      <c r="I65" s="3">
        <f t="shared" si="1"/>
        <v>6.8999999999999995</v>
      </c>
    </row>
    <row r="66" spans="1:9" x14ac:dyDescent="0.25">
      <c r="A66" s="1">
        <v>42800</v>
      </c>
      <c r="B66" s="1" t="str">
        <f t="shared" ref="B66:B129" si="2">TEXT(A66, "mmmm")</f>
        <v>Maret</v>
      </c>
      <c r="C66" t="s">
        <v>12</v>
      </c>
      <c r="D66">
        <v>61.199999999999996</v>
      </c>
      <c r="E66" s="2">
        <v>0.77</v>
      </c>
      <c r="F66">
        <v>28</v>
      </c>
      <c r="G66">
        <v>0.3</v>
      </c>
      <c r="H66">
        <v>24</v>
      </c>
      <c r="I66" s="3">
        <f t="shared" ref="I66:I129" si="3" xml:space="preserve"> G66*H66</f>
        <v>7.1999999999999993</v>
      </c>
    </row>
    <row r="67" spans="1:9" x14ac:dyDescent="0.25">
      <c r="A67" s="1">
        <v>42801</v>
      </c>
      <c r="B67" s="1" t="str">
        <f t="shared" si="2"/>
        <v>Maret</v>
      </c>
      <c r="C67" t="s">
        <v>14</v>
      </c>
      <c r="D67">
        <v>60.199999999999996</v>
      </c>
      <c r="E67" s="2">
        <v>0.77</v>
      </c>
      <c r="F67">
        <v>32</v>
      </c>
      <c r="G67">
        <v>0.3</v>
      </c>
      <c r="H67">
        <v>24</v>
      </c>
      <c r="I67" s="3">
        <f t="shared" si="3"/>
        <v>7.1999999999999993</v>
      </c>
    </row>
    <row r="68" spans="1:9" x14ac:dyDescent="0.25">
      <c r="A68" s="1">
        <v>42802</v>
      </c>
      <c r="B68" s="1" t="str">
        <f t="shared" si="2"/>
        <v>Maret</v>
      </c>
      <c r="C68" t="s">
        <v>16</v>
      </c>
      <c r="D68">
        <v>58.499999999999993</v>
      </c>
      <c r="E68" s="2">
        <v>0.77</v>
      </c>
      <c r="F68">
        <v>43</v>
      </c>
      <c r="G68">
        <v>0.3</v>
      </c>
      <c r="H68">
        <v>25</v>
      </c>
      <c r="I68" s="3">
        <f t="shared" si="3"/>
        <v>7.5</v>
      </c>
    </row>
    <row r="69" spans="1:9" x14ac:dyDescent="0.25">
      <c r="A69" s="1">
        <v>42803</v>
      </c>
      <c r="B69" s="1" t="str">
        <f t="shared" si="2"/>
        <v>Maret</v>
      </c>
      <c r="C69" t="s">
        <v>18</v>
      </c>
      <c r="D69">
        <v>52.9</v>
      </c>
      <c r="E69" s="2">
        <v>0.8</v>
      </c>
      <c r="F69">
        <v>29</v>
      </c>
      <c r="G69">
        <v>0.3</v>
      </c>
      <c r="H69">
        <v>23</v>
      </c>
      <c r="I69" s="3">
        <f t="shared" si="3"/>
        <v>6.8999999999999995</v>
      </c>
    </row>
    <row r="70" spans="1:9" x14ac:dyDescent="0.25">
      <c r="A70" s="1">
        <v>42804</v>
      </c>
      <c r="B70" s="1" t="str">
        <f t="shared" si="2"/>
        <v>Maret</v>
      </c>
      <c r="C70" t="s">
        <v>20</v>
      </c>
      <c r="D70">
        <v>59.199999999999996</v>
      </c>
      <c r="E70" s="2">
        <v>0.83</v>
      </c>
      <c r="F70">
        <v>31</v>
      </c>
      <c r="G70">
        <v>0.3</v>
      </c>
      <c r="H70">
        <v>24</v>
      </c>
      <c r="I70" s="3">
        <f t="shared" si="3"/>
        <v>7.1999999999999993</v>
      </c>
    </row>
    <row r="71" spans="1:9" x14ac:dyDescent="0.25">
      <c r="A71" s="1">
        <v>42805</v>
      </c>
      <c r="B71" s="1" t="str">
        <f t="shared" si="2"/>
        <v>Maret</v>
      </c>
      <c r="C71" t="s">
        <v>21</v>
      </c>
      <c r="D71">
        <v>58.199999999999996</v>
      </c>
      <c r="E71" s="2">
        <v>0.83</v>
      </c>
      <c r="F71">
        <v>30</v>
      </c>
      <c r="G71">
        <v>0.3</v>
      </c>
      <c r="H71">
        <v>24</v>
      </c>
      <c r="I71" s="3">
        <f t="shared" si="3"/>
        <v>7.1999999999999993</v>
      </c>
    </row>
    <row r="72" spans="1:9" x14ac:dyDescent="0.25">
      <c r="A72" s="1">
        <v>42806</v>
      </c>
      <c r="B72" s="1" t="str">
        <f t="shared" si="2"/>
        <v>Maret</v>
      </c>
      <c r="C72" t="s">
        <v>10</v>
      </c>
      <c r="D72">
        <v>61.499999999999993</v>
      </c>
      <c r="E72" s="2">
        <v>0.74</v>
      </c>
      <c r="F72">
        <v>47</v>
      </c>
      <c r="G72">
        <v>0.3</v>
      </c>
      <c r="H72">
        <v>25</v>
      </c>
      <c r="I72" s="3">
        <f t="shared" si="3"/>
        <v>7.5</v>
      </c>
    </row>
    <row r="73" spans="1:9" x14ac:dyDescent="0.25">
      <c r="A73" s="1">
        <v>42807</v>
      </c>
      <c r="B73" s="1" t="str">
        <f t="shared" si="2"/>
        <v>Maret</v>
      </c>
      <c r="C73" t="s">
        <v>12</v>
      </c>
      <c r="D73">
        <v>55.9</v>
      </c>
      <c r="E73" s="2">
        <v>0.87</v>
      </c>
      <c r="F73">
        <v>48</v>
      </c>
      <c r="G73">
        <v>0.3</v>
      </c>
      <c r="H73">
        <v>23</v>
      </c>
      <c r="I73" s="3">
        <f t="shared" si="3"/>
        <v>6.8999999999999995</v>
      </c>
    </row>
    <row r="74" spans="1:9" x14ac:dyDescent="0.25">
      <c r="A74" s="1">
        <v>42808</v>
      </c>
      <c r="B74" s="1" t="str">
        <f t="shared" si="2"/>
        <v>Maret</v>
      </c>
      <c r="C74" t="s">
        <v>14</v>
      </c>
      <c r="D74">
        <v>58.9</v>
      </c>
      <c r="E74" s="2">
        <v>0.87</v>
      </c>
      <c r="F74">
        <v>35</v>
      </c>
      <c r="G74">
        <v>0.3</v>
      </c>
      <c r="H74">
        <v>23</v>
      </c>
      <c r="I74" s="3">
        <f t="shared" si="3"/>
        <v>6.8999999999999995</v>
      </c>
    </row>
    <row r="75" spans="1:9" x14ac:dyDescent="0.25">
      <c r="A75" s="1">
        <v>42809</v>
      </c>
      <c r="B75" s="1" t="str">
        <f t="shared" si="2"/>
        <v>Maret</v>
      </c>
      <c r="C75" t="s">
        <v>16</v>
      </c>
      <c r="D75">
        <v>56.199999999999996</v>
      </c>
      <c r="E75" s="2">
        <v>0.83</v>
      </c>
      <c r="F75">
        <v>30</v>
      </c>
      <c r="G75">
        <v>0.3</v>
      </c>
      <c r="H75">
        <v>24</v>
      </c>
      <c r="I75" s="3">
        <f t="shared" si="3"/>
        <v>7.1999999999999993</v>
      </c>
    </row>
    <row r="76" spans="1:9" x14ac:dyDescent="0.25">
      <c r="A76" s="1">
        <v>42810</v>
      </c>
      <c r="B76" s="1" t="str">
        <f t="shared" si="2"/>
        <v>Maret</v>
      </c>
      <c r="C76" t="s">
        <v>18</v>
      </c>
      <c r="D76">
        <v>60.199999999999996</v>
      </c>
      <c r="E76" s="2">
        <v>0.83</v>
      </c>
      <c r="F76">
        <v>39</v>
      </c>
      <c r="G76">
        <v>0.3</v>
      </c>
      <c r="H76">
        <v>24</v>
      </c>
      <c r="I76" s="3">
        <f t="shared" si="3"/>
        <v>7.1999999999999993</v>
      </c>
    </row>
    <row r="77" spans="1:9" x14ac:dyDescent="0.25">
      <c r="A77" s="1">
        <v>42811</v>
      </c>
      <c r="B77" s="1" t="str">
        <f t="shared" si="2"/>
        <v>Maret</v>
      </c>
      <c r="C77" t="s">
        <v>20</v>
      </c>
      <c r="D77">
        <v>56.499999999999993</v>
      </c>
      <c r="E77" s="2">
        <v>0.77</v>
      </c>
      <c r="F77">
        <v>50</v>
      </c>
      <c r="G77">
        <v>0.3</v>
      </c>
      <c r="H77">
        <v>25</v>
      </c>
      <c r="I77" s="3">
        <f t="shared" si="3"/>
        <v>7.5</v>
      </c>
    </row>
    <row r="78" spans="1:9" x14ac:dyDescent="0.25">
      <c r="A78" s="1">
        <v>42812</v>
      </c>
      <c r="B78" s="1" t="str">
        <f t="shared" si="2"/>
        <v>Maret</v>
      </c>
      <c r="C78" t="s">
        <v>21</v>
      </c>
      <c r="D78">
        <v>53.9</v>
      </c>
      <c r="E78" s="2">
        <v>0.83</v>
      </c>
      <c r="F78">
        <v>32</v>
      </c>
      <c r="G78">
        <v>0.3</v>
      </c>
      <c r="H78">
        <v>23</v>
      </c>
      <c r="I78" s="3">
        <f t="shared" si="3"/>
        <v>6.8999999999999995</v>
      </c>
    </row>
    <row r="79" spans="1:9" x14ac:dyDescent="0.25">
      <c r="A79" s="1">
        <v>42813</v>
      </c>
      <c r="B79" s="1" t="str">
        <f t="shared" si="2"/>
        <v>Maret</v>
      </c>
      <c r="C79" t="s">
        <v>10</v>
      </c>
      <c r="D79">
        <v>56.9</v>
      </c>
      <c r="E79" s="2">
        <v>0.83</v>
      </c>
      <c r="F79">
        <v>38</v>
      </c>
      <c r="G79">
        <v>0.3</v>
      </c>
      <c r="H79">
        <v>23</v>
      </c>
      <c r="I79" s="3">
        <f t="shared" si="3"/>
        <v>6.8999999999999995</v>
      </c>
    </row>
    <row r="80" spans="1:9" x14ac:dyDescent="0.25">
      <c r="A80" s="1">
        <v>42814</v>
      </c>
      <c r="B80" s="1" t="str">
        <f t="shared" si="2"/>
        <v>Maret</v>
      </c>
      <c r="C80" t="s">
        <v>12</v>
      </c>
      <c r="D80">
        <v>58.199999999999996</v>
      </c>
      <c r="E80" s="2">
        <v>0.77</v>
      </c>
      <c r="F80">
        <v>33</v>
      </c>
      <c r="G80">
        <v>0.3</v>
      </c>
      <c r="H80">
        <v>24</v>
      </c>
      <c r="I80" s="3">
        <f t="shared" si="3"/>
        <v>7.1999999999999993</v>
      </c>
    </row>
    <row r="81" spans="1:9" x14ac:dyDescent="0.25">
      <c r="A81" s="1">
        <v>42815</v>
      </c>
      <c r="B81" s="1" t="str">
        <f t="shared" si="2"/>
        <v>Maret</v>
      </c>
      <c r="C81" t="s">
        <v>14</v>
      </c>
      <c r="D81">
        <v>57.199999999999996</v>
      </c>
      <c r="E81" s="2">
        <v>0.83</v>
      </c>
      <c r="F81">
        <v>36</v>
      </c>
      <c r="G81">
        <v>0.3</v>
      </c>
      <c r="H81">
        <v>24</v>
      </c>
      <c r="I81" s="3">
        <f t="shared" si="3"/>
        <v>7.1999999999999993</v>
      </c>
    </row>
    <row r="82" spans="1:9" x14ac:dyDescent="0.25">
      <c r="A82" s="1">
        <v>42816</v>
      </c>
      <c r="B82" s="1" t="str">
        <f t="shared" si="2"/>
        <v>Maret</v>
      </c>
      <c r="C82" t="s">
        <v>16</v>
      </c>
      <c r="D82">
        <v>56.499999999999993</v>
      </c>
      <c r="E82" s="2">
        <v>0.74</v>
      </c>
      <c r="F82">
        <v>38</v>
      </c>
      <c r="G82">
        <v>0.3</v>
      </c>
      <c r="H82">
        <v>25</v>
      </c>
      <c r="I82" s="3">
        <f t="shared" si="3"/>
        <v>7.5</v>
      </c>
    </row>
    <row r="83" spans="1:9" x14ac:dyDescent="0.25">
      <c r="A83" s="1">
        <v>42817</v>
      </c>
      <c r="B83" s="1" t="str">
        <f t="shared" si="2"/>
        <v>Maret</v>
      </c>
      <c r="C83" t="s">
        <v>18</v>
      </c>
      <c r="D83">
        <v>55.9</v>
      </c>
      <c r="E83" s="2">
        <v>0.87</v>
      </c>
      <c r="F83">
        <v>35</v>
      </c>
      <c r="G83">
        <v>0.3</v>
      </c>
      <c r="H83">
        <v>23</v>
      </c>
      <c r="I83" s="3">
        <f t="shared" si="3"/>
        <v>6.8999999999999995</v>
      </c>
    </row>
    <row r="84" spans="1:9" x14ac:dyDescent="0.25">
      <c r="A84" s="1">
        <v>42818</v>
      </c>
      <c r="B84" s="1" t="str">
        <f t="shared" si="2"/>
        <v>Maret</v>
      </c>
      <c r="C84" t="s">
        <v>20</v>
      </c>
      <c r="D84">
        <v>56.9</v>
      </c>
      <c r="E84" s="2">
        <v>0.83</v>
      </c>
      <c r="F84">
        <v>41</v>
      </c>
      <c r="G84">
        <v>0.3</v>
      </c>
      <c r="H84">
        <v>23</v>
      </c>
      <c r="I84" s="3">
        <f t="shared" si="3"/>
        <v>6.8999999999999995</v>
      </c>
    </row>
    <row r="85" spans="1:9" x14ac:dyDescent="0.25">
      <c r="A85" s="1">
        <v>42819</v>
      </c>
      <c r="B85" s="1" t="str">
        <f t="shared" si="2"/>
        <v>Maret</v>
      </c>
      <c r="C85" t="s">
        <v>21</v>
      </c>
      <c r="D85">
        <v>58.199999999999996</v>
      </c>
      <c r="E85" s="2">
        <v>0.8</v>
      </c>
      <c r="F85">
        <v>50</v>
      </c>
      <c r="G85">
        <v>0.3</v>
      </c>
      <c r="H85">
        <v>24</v>
      </c>
      <c r="I85" s="3">
        <f t="shared" si="3"/>
        <v>7.1999999999999993</v>
      </c>
    </row>
    <row r="86" spans="1:9" x14ac:dyDescent="0.25">
      <c r="A86" s="1">
        <v>42820</v>
      </c>
      <c r="B86" s="1" t="str">
        <f t="shared" si="2"/>
        <v>Maret</v>
      </c>
      <c r="C86" t="s">
        <v>10</v>
      </c>
      <c r="D86">
        <v>59.499999999999993</v>
      </c>
      <c r="E86" s="2">
        <v>0.77</v>
      </c>
      <c r="F86">
        <v>39</v>
      </c>
      <c r="G86">
        <v>0.3</v>
      </c>
      <c r="H86">
        <v>25</v>
      </c>
      <c r="I86" s="3">
        <f t="shared" si="3"/>
        <v>7.5</v>
      </c>
    </row>
    <row r="87" spans="1:9" x14ac:dyDescent="0.25">
      <c r="A87" s="1">
        <v>42821</v>
      </c>
      <c r="B87" s="1" t="str">
        <f t="shared" si="2"/>
        <v>Maret</v>
      </c>
      <c r="C87" t="s">
        <v>12</v>
      </c>
      <c r="D87">
        <v>60.499999999999993</v>
      </c>
      <c r="E87" s="2">
        <v>0.74</v>
      </c>
      <c r="F87">
        <v>30</v>
      </c>
      <c r="G87">
        <v>0.3</v>
      </c>
      <c r="H87">
        <v>25</v>
      </c>
      <c r="I87" s="3">
        <f t="shared" si="3"/>
        <v>7.5</v>
      </c>
    </row>
    <row r="88" spans="1:9" x14ac:dyDescent="0.25">
      <c r="A88" s="1">
        <v>42822</v>
      </c>
      <c r="B88" s="1" t="str">
        <f t="shared" si="2"/>
        <v>Maret</v>
      </c>
      <c r="C88" t="s">
        <v>14</v>
      </c>
      <c r="D88">
        <v>55.9</v>
      </c>
      <c r="E88" s="2">
        <v>0.83</v>
      </c>
      <c r="F88">
        <v>48</v>
      </c>
      <c r="G88">
        <v>0.3</v>
      </c>
      <c r="H88">
        <v>23</v>
      </c>
      <c r="I88" s="3">
        <f t="shared" si="3"/>
        <v>6.8999999999999995</v>
      </c>
    </row>
    <row r="89" spans="1:9" x14ac:dyDescent="0.25">
      <c r="A89" s="1">
        <v>42823</v>
      </c>
      <c r="B89" s="1" t="str">
        <f t="shared" si="2"/>
        <v>Maret</v>
      </c>
      <c r="C89" t="s">
        <v>16</v>
      </c>
      <c r="D89">
        <v>57.199999999999996</v>
      </c>
      <c r="E89" s="2">
        <v>0.83</v>
      </c>
      <c r="F89">
        <v>39</v>
      </c>
      <c r="G89">
        <v>0.3</v>
      </c>
      <c r="H89">
        <v>24</v>
      </c>
      <c r="I89" s="3">
        <f t="shared" si="3"/>
        <v>7.1999999999999993</v>
      </c>
    </row>
    <row r="90" spans="1:9" x14ac:dyDescent="0.25">
      <c r="A90" s="1">
        <v>42824</v>
      </c>
      <c r="B90" s="1" t="str">
        <f t="shared" si="2"/>
        <v>Maret</v>
      </c>
      <c r="C90" t="s">
        <v>18</v>
      </c>
      <c r="D90">
        <v>55.199999999999996</v>
      </c>
      <c r="E90" s="2">
        <v>0.8</v>
      </c>
      <c r="F90">
        <v>47</v>
      </c>
      <c r="G90">
        <v>0.3</v>
      </c>
      <c r="H90">
        <v>24</v>
      </c>
      <c r="I90" s="3">
        <f t="shared" si="3"/>
        <v>7.1999999999999993</v>
      </c>
    </row>
    <row r="91" spans="1:9" x14ac:dyDescent="0.25">
      <c r="A91" s="1">
        <v>42825</v>
      </c>
      <c r="B91" s="1" t="str">
        <f t="shared" si="2"/>
        <v>Maret</v>
      </c>
      <c r="C91" t="s">
        <v>20</v>
      </c>
      <c r="D91">
        <v>58.499999999999993</v>
      </c>
      <c r="E91" s="2">
        <v>0.77</v>
      </c>
      <c r="F91">
        <v>48</v>
      </c>
      <c r="G91">
        <v>0.3</v>
      </c>
      <c r="H91">
        <v>25</v>
      </c>
      <c r="I91" s="3">
        <f t="shared" si="3"/>
        <v>7.5</v>
      </c>
    </row>
    <row r="92" spans="1:9" x14ac:dyDescent="0.25">
      <c r="A92" s="1">
        <v>42826</v>
      </c>
      <c r="B92" s="1" t="str">
        <f t="shared" si="2"/>
        <v>April</v>
      </c>
      <c r="C92" t="s">
        <v>21</v>
      </c>
      <c r="D92">
        <v>57.499999999999993</v>
      </c>
      <c r="E92" s="2">
        <v>0.8</v>
      </c>
      <c r="F92">
        <v>33</v>
      </c>
      <c r="G92">
        <v>0.3</v>
      </c>
      <c r="H92">
        <v>25</v>
      </c>
      <c r="I92" s="3">
        <f t="shared" si="3"/>
        <v>7.5</v>
      </c>
    </row>
    <row r="93" spans="1:9" x14ac:dyDescent="0.25">
      <c r="A93" s="1">
        <v>42827</v>
      </c>
      <c r="B93" s="1" t="str">
        <f t="shared" si="2"/>
        <v>April</v>
      </c>
      <c r="C93" t="s">
        <v>10</v>
      </c>
      <c r="D93">
        <v>65.8</v>
      </c>
      <c r="E93" s="2">
        <v>0.74</v>
      </c>
      <c r="F93">
        <v>47</v>
      </c>
      <c r="G93">
        <v>0.3</v>
      </c>
      <c r="H93">
        <v>26</v>
      </c>
      <c r="I93" s="3">
        <f t="shared" si="3"/>
        <v>7.8</v>
      </c>
    </row>
    <row r="94" spans="1:9" x14ac:dyDescent="0.25">
      <c r="A94" s="1">
        <v>42828</v>
      </c>
      <c r="B94" s="1" t="str">
        <f t="shared" si="2"/>
        <v>April</v>
      </c>
      <c r="C94" t="s">
        <v>12</v>
      </c>
      <c r="D94">
        <v>60.8</v>
      </c>
      <c r="E94" s="2">
        <v>0.74</v>
      </c>
      <c r="F94">
        <v>51</v>
      </c>
      <c r="G94">
        <v>0.3</v>
      </c>
      <c r="H94">
        <v>26</v>
      </c>
      <c r="I94" s="3">
        <f t="shared" si="3"/>
        <v>7.8</v>
      </c>
    </row>
    <row r="95" spans="1:9" x14ac:dyDescent="0.25">
      <c r="A95" s="1">
        <v>42829</v>
      </c>
      <c r="B95" s="1" t="str">
        <f t="shared" si="2"/>
        <v>April</v>
      </c>
      <c r="C95" t="s">
        <v>14</v>
      </c>
      <c r="D95">
        <v>62.099999999999994</v>
      </c>
      <c r="E95" s="2">
        <v>0.71</v>
      </c>
      <c r="F95">
        <v>31</v>
      </c>
      <c r="G95">
        <v>0.3</v>
      </c>
      <c r="H95">
        <v>27</v>
      </c>
      <c r="I95" s="3">
        <f t="shared" si="3"/>
        <v>8.1</v>
      </c>
    </row>
    <row r="96" spans="1:9" x14ac:dyDescent="0.25">
      <c r="A96" s="1">
        <v>42830</v>
      </c>
      <c r="B96" s="1" t="str">
        <f t="shared" si="2"/>
        <v>April</v>
      </c>
      <c r="C96" t="s">
        <v>16</v>
      </c>
      <c r="D96">
        <v>64.399999999999991</v>
      </c>
      <c r="E96" s="2">
        <v>0.71</v>
      </c>
      <c r="F96">
        <v>33</v>
      </c>
      <c r="G96">
        <v>0.3</v>
      </c>
      <c r="H96">
        <v>28</v>
      </c>
      <c r="I96" s="3">
        <f t="shared" si="3"/>
        <v>8.4</v>
      </c>
    </row>
    <row r="97" spans="1:9" x14ac:dyDescent="0.25">
      <c r="A97" s="1">
        <v>42831</v>
      </c>
      <c r="B97" s="1" t="str">
        <f t="shared" si="2"/>
        <v>April</v>
      </c>
      <c r="C97" t="s">
        <v>18</v>
      </c>
      <c r="D97">
        <v>57.499999999999993</v>
      </c>
      <c r="E97" s="2">
        <v>0.8</v>
      </c>
      <c r="F97">
        <v>31</v>
      </c>
      <c r="G97">
        <v>0.3</v>
      </c>
      <c r="H97">
        <v>25</v>
      </c>
      <c r="I97" s="3">
        <f t="shared" si="3"/>
        <v>7.5</v>
      </c>
    </row>
    <row r="98" spans="1:9" x14ac:dyDescent="0.25">
      <c r="A98" s="1">
        <v>42832</v>
      </c>
      <c r="B98" s="1" t="str">
        <f t="shared" si="2"/>
        <v>April</v>
      </c>
      <c r="C98" t="s">
        <v>20</v>
      </c>
      <c r="D98">
        <v>59.8</v>
      </c>
      <c r="E98" s="2">
        <v>0.74</v>
      </c>
      <c r="F98">
        <v>44</v>
      </c>
      <c r="G98">
        <v>0.3</v>
      </c>
      <c r="H98">
        <v>26</v>
      </c>
      <c r="I98" s="3">
        <f t="shared" si="3"/>
        <v>7.8</v>
      </c>
    </row>
    <row r="99" spans="1:9" x14ac:dyDescent="0.25">
      <c r="A99" s="1">
        <v>42833</v>
      </c>
      <c r="B99" s="1" t="str">
        <f t="shared" si="2"/>
        <v>April</v>
      </c>
      <c r="C99" t="s">
        <v>21</v>
      </c>
      <c r="D99">
        <v>63.8</v>
      </c>
      <c r="E99" s="2">
        <v>0.74</v>
      </c>
      <c r="F99">
        <v>37</v>
      </c>
      <c r="G99">
        <v>0.3</v>
      </c>
      <c r="H99">
        <v>26</v>
      </c>
      <c r="I99" s="3">
        <f t="shared" si="3"/>
        <v>7.8</v>
      </c>
    </row>
    <row r="100" spans="1:9" x14ac:dyDescent="0.25">
      <c r="A100" s="1">
        <v>42834</v>
      </c>
      <c r="B100" s="1" t="str">
        <f t="shared" si="2"/>
        <v>April</v>
      </c>
      <c r="C100" t="s">
        <v>10</v>
      </c>
      <c r="D100">
        <v>63.099999999999994</v>
      </c>
      <c r="E100" s="2">
        <v>0.69</v>
      </c>
      <c r="F100">
        <v>52</v>
      </c>
      <c r="G100">
        <v>0.3</v>
      </c>
      <c r="H100">
        <v>27</v>
      </c>
      <c r="I100" s="3">
        <f t="shared" si="3"/>
        <v>8.1</v>
      </c>
    </row>
    <row r="101" spans="1:9" x14ac:dyDescent="0.25">
      <c r="A101" s="1">
        <v>42835</v>
      </c>
      <c r="B101" s="1" t="str">
        <f t="shared" si="2"/>
        <v>April</v>
      </c>
      <c r="C101" t="s">
        <v>12</v>
      </c>
      <c r="D101">
        <v>58.499999999999993</v>
      </c>
      <c r="E101" s="2">
        <v>0.74</v>
      </c>
      <c r="F101">
        <v>48</v>
      </c>
      <c r="G101">
        <v>0.3</v>
      </c>
      <c r="H101">
        <v>25</v>
      </c>
      <c r="I101" s="3">
        <f t="shared" si="3"/>
        <v>7.5</v>
      </c>
    </row>
    <row r="102" spans="1:9" x14ac:dyDescent="0.25">
      <c r="A102" s="1">
        <v>42836</v>
      </c>
      <c r="B102" s="1" t="str">
        <f t="shared" si="2"/>
        <v>April</v>
      </c>
      <c r="C102" t="s">
        <v>14</v>
      </c>
      <c r="D102">
        <v>60.8</v>
      </c>
      <c r="E102" s="2">
        <v>0.74</v>
      </c>
      <c r="F102">
        <v>34</v>
      </c>
      <c r="G102">
        <v>0.3</v>
      </c>
      <c r="H102">
        <v>26</v>
      </c>
      <c r="I102" s="3">
        <f t="shared" si="3"/>
        <v>7.8</v>
      </c>
    </row>
    <row r="103" spans="1:9" x14ac:dyDescent="0.25">
      <c r="A103" s="1">
        <v>42837</v>
      </c>
      <c r="B103" s="1" t="str">
        <f t="shared" si="2"/>
        <v>April</v>
      </c>
      <c r="C103" t="s">
        <v>16</v>
      </c>
      <c r="D103">
        <v>66.099999999999994</v>
      </c>
      <c r="E103" s="2">
        <v>0.74</v>
      </c>
      <c r="F103">
        <v>30</v>
      </c>
      <c r="G103">
        <v>0.3</v>
      </c>
      <c r="H103">
        <v>27</v>
      </c>
      <c r="I103" s="3">
        <f t="shared" si="3"/>
        <v>8.1</v>
      </c>
    </row>
    <row r="104" spans="1:9" x14ac:dyDescent="0.25">
      <c r="A104" s="1">
        <v>42838</v>
      </c>
      <c r="B104" s="1" t="str">
        <f t="shared" si="2"/>
        <v>April</v>
      </c>
      <c r="C104" t="s">
        <v>18</v>
      </c>
      <c r="D104">
        <v>61.099999999999994</v>
      </c>
      <c r="E104" s="2">
        <v>0.69</v>
      </c>
      <c r="F104">
        <v>46</v>
      </c>
      <c r="G104">
        <v>0.3</v>
      </c>
      <c r="H104">
        <v>27</v>
      </c>
      <c r="I104" s="3">
        <f t="shared" si="3"/>
        <v>8.1</v>
      </c>
    </row>
    <row r="105" spans="1:9" x14ac:dyDescent="0.25">
      <c r="A105" s="1">
        <v>42839</v>
      </c>
      <c r="B105" s="1" t="str">
        <f t="shared" si="2"/>
        <v>April</v>
      </c>
      <c r="C105" t="s">
        <v>20</v>
      </c>
      <c r="D105">
        <v>61.499999999999993</v>
      </c>
      <c r="E105" s="2">
        <v>0.77</v>
      </c>
      <c r="F105">
        <v>49</v>
      </c>
      <c r="G105">
        <v>0.3</v>
      </c>
      <c r="H105">
        <v>25</v>
      </c>
      <c r="I105" s="3">
        <f t="shared" si="3"/>
        <v>7.5</v>
      </c>
    </row>
    <row r="106" spans="1:9" x14ac:dyDescent="0.25">
      <c r="A106" s="1">
        <v>42840</v>
      </c>
      <c r="B106" s="1" t="str">
        <f t="shared" si="2"/>
        <v>April</v>
      </c>
      <c r="C106" t="s">
        <v>21</v>
      </c>
      <c r="D106">
        <v>65.8</v>
      </c>
      <c r="E106" s="2">
        <v>0.74</v>
      </c>
      <c r="F106">
        <v>41</v>
      </c>
      <c r="G106">
        <v>0.3</v>
      </c>
      <c r="H106">
        <v>26</v>
      </c>
      <c r="I106" s="3">
        <f t="shared" si="3"/>
        <v>7.8</v>
      </c>
    </row>
    <row r="107" spans="1:9" x14ac:dyDescent="0.25">
      <c r="A107" s="1">
        <v>42841</v>
      </c>
      <c r="B107" s="1" t="str">
        <f t="shared" si="2"/>
        <v>April</v>
      </c>
      <c r="C107" t="s">
        <v>10</v>
      </c>
      <c r="D107">
        <v>65.099999999999994</v>
      </c>
      <c r="E107" s="2">
        <v>0.69</v>
      </c>
      <c r="F107">
        <v>43</v>
      </c>
      <c r="G107">
        <v>0.3</v>
      </c>
      <c r="H107">
        <v>27</v>
      </c>
      <c r="I107" s="3">
        <f t="shared" si="3"/>
        <v>8.1</v>
      </c>
    </row>
    <row r="108" spans="1:9" x14ac:dyDescent="0.25">
      <c r="A108" s="1">
        <v>42842</v>
      </c>
      <c r="B108" s="1" t="str">
        <f t="shared" si="2"/>
        <v>April</v>
      </c>
      <c r="C108" t="s">
        <v>12</v>
      </c>
      <c r="D108">
        <v>64.099999999999994</v>
      </c>
      <c r="E108" s="2">
        <v>0.71</v>
      </c>
      <c r="F108">
        <v>56</v>
      </c>
      <c r="G108">
        <v>0.3</v>
      </c>
      <c r="H108">
        <v>27</v>
      </c>
      <c r="I108" s="3">
        <f t="shared" si="3"/>
        <v>8.1</v>
      </c>
    </row>
    <row r="109" spans="1:9" x14ac:dyDescent="0.25">
      <c r="A109" s="1">
        <v>42843</v>
      </c>
      <c r="B109" s="1" t="str">
        <f t="shared" si="2"/>
        <v>April</v>
      </c>
      <c r="C109" t="s">
        <v>14</v>
      </c>
      <c r="D109">
        <v>62.499999999999993</v>
      </c>
      <c r="E109" s="2">
        <v>0.74</v>
      </c>
      <c r="F109">
        <v>31</v>
      </c>
      <c r="G109">
        <v>0.3</v>
      </c>
      <c r="H109">
        <v>25</v>
      </c>
      <c r="I109" s="3">
        <f t="shared" si="3"/>
        <v>7.5</v>
      </c>
    </row>
    <row r="110" spans="1:9" x14ac:dyDescent="0.25">
      <c r="A110" s="1">
        <v>42844</v>
      </c>
      <c r="B110" s="1" t="str">
        <f t="shared" si="2"/>
        <v>April</v>
      </c>
      <c r="C110" t="s">
        <v>16</v>
      </c>
      <c r="D110">
        <v>59.8</v>
      </c>
      <c r="E110" s="2">
        <v>0.77</v>
      </c>
      <c r="F110">
        <v>53</v>
      </c>
      <c r="G110">
        <v>0.3</v>
      </c>
      <c r="H110">
        <v>26</v>
      </c>
      <c r="I110" s="3">
        <f t="shared" si="3"/>
        <v>7.8</v>
      </c>
    </row>
    <row r="111" spans="1:9" x14ac:dyDescent="0.25">
      <c r="A111" s="1">
        <v>42845</v>
      </c>
      <c r="B111" s="1" t="str">
        <f t="shared" si="2"/>
        <v>April</v>
      </c>
      <c r="C111" t="s">
        <v>18</v>
      </c>
      <c r="D111">
        <v>68.099999999999994</v>
      </c>
      <c r="E111" s="2">
        <v>0.69</v>
      </c>
      <c r="F111">
        <v>42</v>
      </c>
      <c r="G111">
        <v>0.3</v>
      </c>
      <c r="H111">
        <v>27</v>
      </c>
      <c r="I111" s="3">
        <f t="shared" si="3"/>
        <v>8.1</v>
      </c>
    </row>
    <row r="112" spans="1:9" x14ac:dyDescent="0.25">
      <c r="A112" s="1">
        <v>42846</v>
      </c>
      <c r="B112" s="1" t="str">
        <f t="shared" si="2"/>
        <v>April</v>
      </c>
      <c r="C112" t="s">
        <v>20</v>
      </c>
      <c r="D112">
        <v>67.099999999999994</v>
      </c>
      <c r="E112" s="2">
        <v>0.74</v>
      </c>
      <c r="F112">
        <v>48</v>
      </c>
      <c r="G112">
        <v>0.3</v>
      </c>
      <c r="H112">
        <v>27</v>
      </c>
      <c r="I112" s="3">
        <f t="shared" si="3"/>
        <v>8.1</v>
      </c>
    </row>
    <row r="113" spans="1:9" x14ac:dyDescent="0.25">
      <c r="A113" s="1">
        <v>42847</v>
      </c>
      <c r="B113" s="1" t="str">
        <f t="shared" si="2"/>
        <v>April</v>
      </c>
      <c r="C113" t="s">
        <v>21</v>
      </c>
      <c r="D113">
        <v>57.499999999999993</v>
      </c>
      <c r="E113" s="2">
        <v>0.77</v>
      </c>
      <c r="F113">
        <v>47</v>
      </c>
      <c r="G113">
        <v>0.3</v>
      </c>
      <c r="H113">
        <v>25</v>
      </c>
      <c r="I113" s="3">
        <f t="shared" si="3"/>
        <v>7.5</v>
      </c>
    </row>
    <row r="114" spans="1:9" x14ac:dyDescent="0.25">
      <c r="A114" s="1">
        <v>42848</v>
      </c>
      <c r="B114" s="1" t="str">
        <f t="shared" si="2"/>
        <v>April</v>
      </c>
      <c r="C114" t="s">
        <v>10</v>
      </c>
      <c r="D114">
        <v>60.8</v>
      </c>
      <c r="E114" s="2">
        <v>0.77</v>
      </c>
      <c r="F114">
        <v>50</v>
      </c>
      <c r="G114">
        <v>0.3</v>
      </c>
      <c r="H114">
        <v>26</v>
      </c>
      <c r="I114" s="3">
        <f t="shared" si="3"/>
        <v>7.8</v>
      </c>
    </row>
    <row r="115" spans="1:9" x14ac:dyDescent="0.25">
      <c r="A115" s="1">
        <v>42849</v>
      </c>
      <c r="B115" s="1" t="str">
        <f t="shared" si="2"/>
        <v>April</v>
      </c>
      <c r="C115" t="s">
        <v>12</v>
      </c>
      <c r="D115">
        <v>65.099999999999994</v>
      </c>
      <c r="E115" s="2">
        <v>0.69</v>
      </c>
      <c r="F115">
        <v>48</v>
      </c>
      <c r="G115">
        <v>0.3</v>
      </c>
      <c r="H115">
        <v>27</v>
      </c>
      <c r="I115" s="3">
        <f t="shared" si="3"/>
        <v>8.1</v>
      </c>
    </row>
    <row r="116" spans="1:9" x14ac:dyDescent="0.25">
      <c r="A116" s="1">
        <v>42850</v>
      </c>
      <c r="B116" s="1" t="str">
        <f t="shared" si="2"/>
        <v>April</v>
      </c>
      <c r="C116" t="s">
        <v>14</v>
      </c>
      <c r="D116">
        <v>65.099999999999994</v>
      </c>
      <c r="E116" s="2">
        <v>0.71</v>
      </c>
      <c r="F116">
        <v>37</v>
      </c>
      <c r="G116">
        <v>0.3</v>
      </c>
      <c r="H116">
        <v>27</v>
      </c>
      <c r="I116" s="3">
        <f t="shared" si="3"/>
        <v>8.1</v>
      </c>
    </row>
    <row r="117" spans="1:9" x14ac:dyDescent="0.25">
      <c r="A117" s="1">
        <v>42851</v>
      </c>
      <c r="B117" s="1" t="str">
        <f t="shared" si="2"/>
        <v>April</v>
      </c>
      <c r="C117" t="s">
        <v>16</v>
      </c>
      <c r="D117">
        <v>62.499999999999993</v>
      </c>
      <c r="E117" s="2">
        <v>0.8</v>
      </c>
      <c r="F117">
        <v>48</v>
      </c>
      <c r="G117">
        <v>0.3</v>
      </c>
      <c r="H117">
        <v>25</v>
      </c>
      <c r="I117" s="3">
        <f t="shared" si="3"/>
        <v>7.5</v>
      </c>
    </row>
    <row r="118" spans="1:9" x14ac:dyDescent="0.25">
      <c r="A118" s="1">
        <v>42852</v>
      </c>
      <c r="B118" s="1" t="str">
        <f t="shared" si="2"/>
        <v>April</v>
      </c>
      <c r="C118" t="s">
        <v>18</v>
      </c>
      <c r="D118">
        <v>63.499999999999993</v>
      </c>
      <c r="E118" s="2">
        <v>0.77</v>
      </c>
      <c r="F118">
        <v>50</v>
      </c>
      <c r="G118">
        <v>0.3</v>
      </c>
      <c r="H118">
        <v>25</v>
      </c>
      <c r="I118" s="3">
        <f t="shared" si="3"/>
        <v>7.5</v>
      </c>
    </row>
    <row r="119" spans="1:9" x14ac:dyDescent="0.25">
      <c r="A119" s="1">
        <v>42853</v>
      </c>
      <c r="B119" s="1" t="str">
        <f t="shared" si="2"/>
        <v>April</v>
      </c>
      <c r="C119" t="s">
        <v>20</v>
      </c>
      <c r="D119">
        <v>58.8</v>
      </c>
      <c r="E119" s="2">
        <v>0.74</v>
      </c>
      <c r="F119">
        <v>32</v>
      </c>
      <c r="G119">
        <v>0.3</v>
      </c>
      <c r="H119">
        <v>26</v>
      </c>
      <c r="I119" s="3">
        <f t="shared" si="3"/>
        <v>7.8</v>
      </c>
    </row>
    <row r="120" spans="1:9" x14ac:dyDescent="0.25">
      <c r="A120" s="1">
        <v>42854</v>
      </c>
      <c r="B120" s="1" t="str">
        <f t="shared" si="2"/>
        <v>April</v>
      </c>
      <c r="C120" t="s">
        <v>21</v>
      </c>
      <c r="D120">
        <v>65.099999999999994</v>
      </c>
      <c r="E120" s="2">
        <v>0.71</v>
      </c>
      <c r="F120">
        <v>32</v>
      </c>
      <c r="G120">
        <v>0.3</v>
      </c>
      <c r="H120">
        <v>27</v>
      </c>
      <c r="I120" s="3">
        <f t="shared" si="3"/>
        <v>8.1</v>
      </c>
    </row>
    <row r="121" spans="1:9" x14ac:dyDescent="0.25">
      <c r="A121" s="1">
        <v>42855</v>
      </c>
      <c r="B121" s="1" t="str">
        <f t="shared" si="2"/>
        <v>April</v>
      </c>
      <c r="C121" t="s">
        <v>10</v>
      </c>
      <c r="D121">
        <v>67.099999999999994</v>
      </c>
      <c r="E121" s="2">
        <v>0.74</v>
      </c>
      <c r="F121">
        <v>35</v>
      </c>
      <c r="G121">
        <v>0.3</v>
      </c>
      <c r="H121">
        <v>27</v>
      </c>
      <c r="I121" s="3">
        <f t="shared" si="3"/>
        <v>8.1</v>
      </c>
    </row>
    <row r="122" spans="1:9" x14ac:dyDescent="0.25">
      <c r="A122" s="1">
        <v>42856</v>
      </c>
      <c r="B122" s="1" t="str">
        <f t="shared" si="2"/>
        <v>Mei</v>
      </c>
      <c r="C122" t="s">
        <v>12</v>
      </c>
      <c r="D122">
        <v>66.699999999999989</v>
      </c>
      <c r="E122" s="2">
        <v>0.65</v>
      </c>
      <c r="F122">
        <v>56</v>
      </c>
      <c r="G122">
        <v>0.3</v>
      </c>
      <c r="H122">
        <v>29</v>
      </c>
      <c r="I122" s="3">
        <f t="shared" si="3"/>
        <v>8.6999999999999993</v>
      </c>
    </row>
    <row r="123" spans="1:9" x14ac:dyDescent="0.25">
      <c r="A123" s="1">
        <v>42857</v>
      </c>
      <c r="B123" s="1" t="str">
        <f t="shared" si="2"/>
        <v>Mei</v>
      </c>
      <c r="C123" t="s">
        <v>14</v>
      </c>
      <c r="D123">
        <v>65.699999999999989</v>
      </c>
      <c r="E123" s="2">
        <v>0.69</v>
      </c>
      <c r="F123">
        <v>40</v>
      </c>
      <c r="G123">
        <v>0.3</v>
      </c>
      <c r="H123">
        <v>29</v>
      </c>
      <c r="I123" s="3">
        <f t="shared" si="3"/>
        <v>8.6999999999999993</v>
      </c>
    </row>
    <row r="124" spans="1:9" x14ac:dyDescent="0.25">
      <c r="A124" s="1">
        <v>42858</v>
      </c>
      <c r="B124" s="1" t="str">
        <f t="shared" si="2"/>
        <v>Mei</v>
      </c>
      <c r="C124" t="s">
        <v>16</v>
      </c>
      <c r="D124">
        <v>71</v>
      </c>
      <c r="E124" s="2">
        <v>0.63</v>
      </c>
      <c r="F124">
        <v>55</v>
      </c>
      <c r="G124">
        <v>0.3</v>
      </c>
      <c r="H124">
        <v>30</v>
      </c>
      <c r="I124" s="3">
        <f t="shared" si="3"/>
        <v>9</v>
      </c>
    </row>
    <row r="125" spans="1:9" x14ac:dyDescent="0.25">
      <c r="A125" s="1">
        <v>42859</v>
      </c>
      <c r="B125" s="1" t="str">
        <f t="shared" si="2"/>
        <v>Mei</v>
      </c>
      <c r="C125" t="s">
        <v>18</v>
      </c>
      <c r="D125">
        <v>71.3</v>
      </c>
      <c r="E125" s="2">
        <v>0.63</v>
      </c>
      <c r="F125">
        <v>64</v>
      </c>
      <c r="G125">
        <v>0.3</v>
      </c>
      <c r="H125">
        <v>31</v>
      </c>
      <c r="I125" s="3">
        <f t="shared" si="3"/>
        <v>9.2999999999999989</v>
      </c>
    </row>
    <row r="126" spans="1:9" x14ac:dyDescent="0.25">
      <c r="A126" s="1">
        <v>42860</v>
      </c>
      <c r="B126" s="1" t="str">
        <f t="shared" si="2"/>
        <v>Mei</v>
      </c>
      <c r="C126" t="s">
        <v>20</v>
      </c>
      <c r="D126">
        <v>69.399999999999991</v>
      </c>
      <c r="E126" s="2">
        <v>0.71</v>
      </c>
      <c r="F126">
        <v>31</v>
      </c>
      <c r="G126">
        <v>0.3</v>
      </c>
      <c r="H126">
        <v>28</v>
      </c>
      <c r="I126" s="3">
        <f t="shared" si="3"/>
        <v>8.4</v>
      </c>
    </row>
    <row r="127" spans="1:9" x14ac:dyDescent="0.25">
      <c r="A127" s="1">
        <v>42861</v>
      </c>
      <c r="B127" s="1" t="str">
        <f t="shared" si="2"/>
        <v>Mei</v>
      </c>
      <c r="C127" t="s">
        <v>21</v>
      </c>
      <c r="D127">
        <v>66.699999999999989</v>
      </c>
      <c r="E127" s="2">
        <v>0.67</v>
      </c>
      <c r="F127">
        <v>51</v>
      </c>
      <c r="G127">
        <v>0.3</v>
      </c>
      <c r="H127">
        <v>29</v>
      </c>
      <c r="I127" s="3">
        <f t="shared" si="3"/>
        <v>8.6999999999999993</v>
      </c>
    </row>
    <row r="128" spans="1:9" x14ac:dyDescent="0.25">
      <c r="A128" s="1">
        <v>42862</v>
      </c>
      <c r="B128" s="1" t="str">
        <f t="shared" si="2"/>
        <v>Mei</v>
      </c>
      <c r="C128" t="s">
        <v>10</v>
      </c>
      <c r="D128">
        <v>69.699999999999989</v>
      </c>
      <c r="E128" s="2">
        <v>0.65</v>
      </c>
      <c r="F128">
        <v>49</v>
      </c>
      <c r="G128">
        <v>0.3</v>
      </c>
      <c r="H128">
        <v>29</v>
      </c>
      <c r="I128" s="3">
        <f t="shared" si="3"/>
        <v>8.6999999999999993</v>
      </c>
    </row>
    <row r="129" spans="1:9" x14ac:dyDescent="0.25">
      <c r="A129" s="1">
        <v>42863</v>
      </c>
      <c r="B129" s="1" t="str">
        <f t="shared" si="2"/>
        <v>Mei</v>
      </c>
      <c r="C129" t="s">
        <v>12</v>
      </c>
      <c r="D129">
        <v>75</v>
      </c>
      <c r="E129" s="2">
        <v>0.67</v>
      </c>
      <c r="F129">
        <v>56</v>
      </c>
      <c r="G129">
        <v>0.3</v>
      </c>
      <c r="H129">
        <v>30</v>
      </c>
      <c r="I129" s="3">
        <f t="shared" si="3"/>
        <v>9</v>
      </c>
    </row>
    <row r="130" spans="1:9" x14ac:dyDescent="0.25">
      <c r="A130" s="1">
        <v>42864</v>
      </c>
      <c r="B130" s="1" t="str">
        <f t="shared" ref="B130:B193" si="4">TEXT(A130, "mmmm")</f>
        <v>Mei</v>
      </c>
      <c r="C130" t="s">
        <v>14</v>
      </c>
      <c r="D130">
        <v>71.3</v>
      </c>
      <c r="E130" s="2">
        <v>0.63</v>
      </c>
      <c r="F130">
        <v>56</v>
      </c>
      <c r="G130">
        <v>0.3</v>
      </c>
      <c r="H130">
        <v>31</v>
      </c>
      <c r="I130" s="3">
        <f t="shared" ref="I130:I193" si="5" xml:space="preserve"> G130*H130</f>
        <v>9.2999999999999989</v>
      </c>
    </row>
    <row r="131" spans="1:9" x14ac:dyDescent="0.25">
      <c r="A131" s="1">
        <v>42865</v>
      </c>
      <c r="B131" s="1" t="str">
        <f t="shared" si="4"/>
        <v>Mei</v>
      </c>
      <c r="C131" t="s">
        <v>16</v>
      </c>
      <c r="D131">
        <v>69.399999999999991</v>
      </c>
      <c r="E131" s="2">
        <v>0.69</v>
      </c>
      <c r="F131">
        <v>40</v>
      </c>
      <c r="G131">
        <v>0.3</v>
      </c>
      <c r="H131">
        <v>28</v>
      </c>
      <c r="I131" s="3">
        <f t="shared" si="5"/>
        <v>8.4</v>
      </c>
    </row>
    <row r="132" spans="1:9" x14ac:dyDescent="0.25">
      <c r="A132" s="1">
        <v>42866</v>
      </c>
      <c r="B132" s="1" t="str">
        <f t="shared" si="4"/>
        <v>Mei</v>
      </c>
      <c r="C132" t="s">
        <v>18</v>
      </c>
      <c r="D132">
        <v>72.699999999999989</v>
      </c>
      <c r="E132" s="2">
        <v>0.67</v>
      </c>
      <c r="F132">
        <v>57</v>
      </c>
      <c r="G132">
        <v>0.3</v>
      </c>
      <c r="H132">
        <v>29</v>
      </c>
      <c r="I132" s="3">
        <f t="shared" si="5"/>
        <v>8.6999999999999993</v>
      </c>
    </row>
    <row r="133" spans="1:9" x14ac:dyDescent="0.25">
      <c r="A133" s="1">
        <v>42867</v>
      </c>
      <c r="B133" s="1" t="str">
        <f t="shared" si="4"/>
        <v>Mei</v>
      </c>
      <c r="C133" t="s">
        <v>20</v>
      </c>
      <c r="D133">
        <v>66.699999999999989</v>
      </c>
      <c r="E133" s="2">
        <v>0.67</v>
      </c>
      <c r="F133">
        <v>40</v>
      </c>
      <c r="G133">
        <v>0.3</v>
      </c>
      <c r="H133">
        <v>29</v>
      </c>
      <c r="I133" s="3">
        <f t="shared" si="5"/>
        <v>8.6999999999999993</v>
      </c>
    </row>
    <row r="134" spans="1:9" x14ac:dyDescent="0.25">
      <c r="A134" s="1">
        <v>42868</v>
      </c>
      <c r="B134" s="1" t="str">
        <f t="shared" si="4"/>
        <v>Mei</v>
      </c>
      <c r="C134" t="s">
        <v>21</v>
      </c>
      <c r="D134">
        <v>70</v>
      </c>
      <c r="E134" s="2">
        <v>0.65</v>
      </c>
      <c r="F134">
        <v>34</v>
      </c>
      <c r="G134">
        <v>0.3</v>
      </c>
      <c r="H134">
        <v>30</v>
      </c>
      <c r="I134" s="3">
        <f t="shared" si="5"/>
        <v>9</v>
      </c>
    </row>
    <row r="135" spans="1:9" x14ac:dyDescent="0.25">
      <c r="A135" s="1">
        <v>42869</v>
      </c>
      <c r="B135" s="1" t="str">
        <f t="shared" si="4"/>
        <v>Mei</v>
      </c>
      <c r="C135" t="s">
        <v>10</v>
      </c>
      <c r="D135">
        <v>77.3</v>
      </c>
      <c r="E135" s="2">
        <v>0.63</v>
      </c>
      <c r="F135">
        <v>58</v>
      </c>
      <c r="G135">
        <v>0.3</v>
      </c>
      <c r="H135">
        <v>31</v>
      </c>
      <c r="I135" s="3">
        <f t="shared" si="5"/>
        <v>9.2999999999999989</v>
      </c>
    </row>
    <row r="136" spans="1:9" x14ac:dyDescent="0.25">
      <c r="A136" s="1">
        <v>42870</v>
      </c>
      <c r="B136" s="1" t="str">
        <f t="shared" si="4"/>
        <v>Mei</v>
      </c>
      <c r="C136" t="s">
        <v>12</v>
      </c>
      <c r="D136">
        <v>63.399999999999991</v>
      </c>
      <c r="E136" s="2">
        <v>0.69</v>
      </c>
      <c r="F136">
        <v>32</v>
      </c>
      <c r="G136">
        <v>0.3</v>
      </c>
      <c r="H136">
        <v>28</v>
      </c>
      <c r="I136" s="3">
        <f t="shared" si="5"/>
        <v>8.4</v>
      </c>
    </row>
    <row r="137" spans="1:9" x14ac:dyDescent="0.25">
      <c r="A137" s="1">
        <v>42871</v>
      </c>
      <c r="B137" s="1" t="str">
        <f t="shared" si="4"/>
        <v>Mei</v>
      </c>
      <c r="C137" t="s">
        <v>14</v>
      </c>
      <c r="D137">
        <v>65.699999999999989</v>
      </c>
      <c r="E137" s="2">
        <v>0.67</v>
      </c>
      <c r="F137">
        <v>55</v>
      </c>
      <c r="G137">
        <v>0.3</v>
      </c>
      <c r="H137">
        <v>29</v>
      </c>
      <c r="I137" s="3">
        <f t="shared" si="5"/>
        <v>8.6999999999999993</v>
      </c>
    </row>
    <row r="138" spans="1:9" x14ac:dyDescent="0.25">
      <c r="A138" s="1">
        <v>42872</v>
      </c>
      <c r="B138" s="1" t="str">
        <f t="shared" si="4"/>
        <v>Mei</v>
      </c>
      <c r="C138" t="s">
        <v>16</v>
      </c>
      <c r="D138">
        <v>70.699999999999989</v>
      </c>
      <c r="E138" s="2">
        <v>0.67</v>
      </c>
      <c r="F138">
        <v>43</v>
      </c>
      <c r="G138">
        <v>0.3</v>
      </c>
      <c r="H138">
        <v>29</v>
      </c>
      <c r="I138" s="3">
        <f t="shared" si="5"/>
        <v>8.6999999999999993</v>
      </c>
    </row>
    <row r="139" spans="1:9" x14ac:dyDescent="0.25">
      <c r="A139" s="1">
        <v>42873</v>
      </c>
      <c r="B139" s="1" t="str">
        <f t="shared" si="4"/>
        <v>Mei</v>
      </c>
      <c r="C139" t="s">
        <v>18</v>
      </c>
      <c r="D139">
        <v>72</v>
      </c>
      <c r="E139" s="2">
        <v>0.67</v>
      </c>
      <c r="F139">
        <v>53</v>
      </c>
      <c r="G139">
        <v>0.3</v>
      </c>
      <c r="H139">
        <v>30</v>
      </c>
      <c r="I139" s="3">
        <f t="shared" si="5"/>
        <v>9</v>
      </c>
    </row>
    <row r="140" spans="1:9" x14ac:dyDescent="0.25">
      <c r="A140" s="1">
        <v>42874</v>
      </c>
      <c r="B140" s="1" t="str">
        <f t="shared" si="4"/>
        <v>Mei</v>
      </c>
      <c r="C140" t="s">
        <v>20</v>
      </c>
      <c r="D140">
        <v>75.3</v>
      </c>
      <c r="E140" s="2">
        <v>0.61</v>
      </c>
      <c r="F140">
        <v>58</v>
      </c>
      <c r="G140">
        <v>0.3</v>
      </c>
      <c r="H140">
        <v>31</v>
      </c>
      <c r="I140" s="3">
        <f t="shared" si="5"/>
        <v>9.2999999999999989</v>
      </c>
    </row>
    <row r="141" spans="1:9" x14ac:dyDescent="0.25">
      <c r="A141" s="1">
        <v>42875</v>
      </c>
      <c r="B141" s="1" t="str">
        <f t="shared" si="4"/>
        <v>Mei</v>
      </c>
      <c r="C141" t="s">
        <v>21</v>
      </c>
      <c r="D141">
        <v>64.399999999999991</v>
      </c>
      <c r="E141" s="2">
        <v>0.67</v>
      </c>
      <c r="F141">
        <v>59</v>
      </c>
      <c r="G141">
        <v>0.3</v>
      </c>
      <c r="H141">
        <v>28</v>
      </c>
      <c r="I141" s="3">
        <f t="shared" si="5"/>
        <v>8.4</v>
      </c>
    </row>
    <row r="142" spans="1:9" x14ac:dyDescent="0.25">
      <c r="A142" s="1">
        <v>42876</v>
      </c>
      <c r="B142" s="1" t="str">
        <f t="shared" si="4"/>
        <v>Mei</v>
      </c>
      <c r="C142" t="s">
        <v>10</v>
      </c>
      <c r="D142">
        <v>71.699999999999989</v>
      </c>
      <c r="E142" s="2">
        <v>0.69</v>
      </c>
      <c r="F142">
        <v>47</v>
      </c>
      <c r="G142">
        <v>0.3</v>
      </c>
      <c r="H142">
        <v>29</v>
      </c>
      <c r="I142" s="3">
        <f t="shared" si="5"/>
        <v>8.6999999999999993</v>
      </c>
    </row>
    <row r="143" spans="1:9" x14ac:dyDescent="0.25">
      <c r="A143" s="1">
        <v>42877</v>
      </c>
      <c r="B143" s="1" t="str">
        <f t="shared" si="4"/>
        <v>Mei</v>
      </c>
      <c r="C143" t="s">
        <v>12</v>
      </c>
      <c r="D143">
        <v>71</v>
      </c>
      <c r="E143" s="2">
        <v>0.67</v>
      </c>
      <c r="F143">
        <v>34</v>
      </c>
      <c r="G143">
        <v>0.3</v>
      </c>
      <c r="H143">
        <v>30</v>
      </c>
      <c r="I143" s="3">
        <f t="shared" si="5"/>
        <v>9</v>
      </c>
    </row>
    <row r="144" spans="1:9" x14ac:dyDescent="0.25">
      <c r="A144" s="1">
        <v>42878</v>
      </c>
      <c r="B144" s="1" t="str">
        <f t="shared" si="4"/>
        <v>Mei</v>
      </c>
      <c r="C144" t="s">
        <v>14</v>
      </c>
      <c r="D144">
        <v>76.3</v>
      </c>
      <c r="E144" s="2">
        <v>0.63</v>
      </c>
      <c r="F144">
        <v>45</v>
      </c>
      <c r="G144">
        <v>0.3</v>
      </c>
      <c r="H144">
        <v>31</v>
      </c>
      <c r="I144" s="3">
        <f t="shared" si="5"/>
        <v>9.2999999999999989</v>
      </c>
    </row>
    <row r="145" spans="1:9" x14ac:dyDescent="0.25">
      <c r="A145" s="1">
        <v>42879</v>
      </c>
      <c r="B145" s="1" t="str">
        <f t="shared" si="4"/>
        <v>Mei</v>
      </c>
      <c r="C145" t="s">
        <v>16</v>
      </c>
      <c r="D145">
        <v>69.399999999999991</v>
      </c>
      <c r="E145" s="2">
        <v>0.69</v>
      </c>
      <c r="F145">
        <v>34</v>
      </c>
      <c r="G145">
        <v>0.3</v>
      </c>
      <c r="H145">
        <v>28</v>
      </c>
      <c r="I145" s="3">
        <f t="shared" si="5"/>
        <v>8.4</v>
      </c>
    </row>
    <row r="146" spans="1:9" x14ac:dyDescent="0.25">
      <c r="A146" s="1">
        <v>42880</v>
      </c>
      <c r="B146" s="1" t="str">
        <f t="shared" si="4"/>
        <v>Mei</v>
      </c>
      <c r="C146" t="s">
        <v>18</v>
      </c>
      <c r="D146">
        <v>71.699999999999989</v>
      </c>
      <c r="E146" s="2">
        <v>0.69</v>
      </c>
      <c r="F146">
        <v>53</v>
      </c>
      <c r="G146">
        <v>0.3</v>
      </c>
      <c r="H146">
        <v>29</v>
      </c>
      <c r="I146" s="3">
        <f t="shared" si="5"/>
        <v>8.6999999999999993</v>
      </c>
    </row>
    <row r="147" spans="1:9" x14ac:dyDescent="0.25">
      <c r="A147" s="1">
        <v>42881</v>
      </c>
      <c r="B147" s="1" t="str">
        <f t="shared" si="4"/>
        <v>Mei</v>
      </c>
      <c r="C147" t="s">
        <v>20</v>
      </c>
      <c r="D147">
        <v>72</v>
      </c>
      <c r="E147" s="2">
        <v>0.67</v>
      </c>
      <c r="F147">
        <v>63</v>
      </c>
      <c r="G147">
        <v>0.3</v>
      </c>
      <c r="H147">
        <v>30</v>
      </c>
      <c r="I147" s="3">
        <f t="shared" si="5"/>
        <v>9</v>
      </c>
    </row>
    <row r="148" spans="1:9" x14ac:dyDescent="0.25">
      <c r="A148" s="1">
        <v>42882</v>
      </c>
      <c r="B148" s="1" t="str">
        <f t="shared" si="4"/>
        <v>Mei</v>
      </c>
      <c r="C148" t="s">
        <v>21</v>
      </c>
      <c r="D148">
        <v>77.3</v>
      </c>
      <c r="E148" s="2">
        <v>0.63</v>
      </c>
      <c r="F148">
        <v>56</v>
      </c>
      <c r="G148">
        <v>0.3</v>
      </c>
      <c r="H148">
        <v>31</v>
      </c>
      <c r="I148" s="3">
        <f t="shared" si="5"/>
        <v>9.2999999999999989</v>
      </c>
    </row>
    <row r="149" spans="1:9" x14ac:dyDescent="0.25">
      <c r="A149" s="1">
        <v>42883</v>
      </c>
      <c r="B149" s="1" t="str">
        <f t="shared" si="4"/>
        <v>Mei</v>
      </c>
      <c r="C149" t="s">
        <v>10</v>
      </c>
      <c r="D149">
        <v>71.699999999999989</v>
      </c>
      <c r="E149" s="2">
        <v>0.65</v>
      </c>
      <c r="F149">
        <v>45</v>
      </c>
      <c r="G149">
        <v>0.3</v>
      </c>
      <c r="H149">
        <v>29</v>
      </c>
      <c r="I149" s="3">
        <f t="shared" si="5"/>
        <v>8.6999999999999993</v>
      </c>
    </row>
    <row r="150" spans="1:9" x14ac:dyDescent="0.25">
      <c r="A150" s="1">
        <v>42884</v>
      </c>
      <c r="B150" s="1" t="str">
        <f t="shared" si="4"/>
        <v>Mei</v>
      </c>
      <c r="C150" t="s">
        <v>12</v>
      </c>
      <c r="D150">
        <v>66.699999999999989</v>
      </c>
      <c r="E150" s="2">
        <v>0.65</v>
      </c>
      <c r="F150">
        <v>32</v>
      </c>
      <c r="G150">
        <v>0.3</v>
      </c>
      <c r="H150">
        <v>29</v>
      </c>
      <c r="I150" s="3">
        <f t="shared" si="5"/>
        <v>8.6999999999999993</v>
      </c>
    </row>
    <row r="151" spans="1:9" x14ac:dyDescent="0.25">
      <c r="A151" s="1">
        <v>42885</v>
      </c>
      <c r="B151" s="1" t="str">
        <f t="shared" si="4"/>
        <v>Mei</v>
      </c>
      <c r="C151" t="s">
        <v>14</v>
      </c>
      <c r="D151">
        <v>75</v>
      </c>
      <c r="E151" s="2">
        <v>0.67</v>
      </c>
      <c r="F151">
        <v>43</v>
      </c>
      <c r="G151">
        <v>0.3</v>
      </c>
      <c r="H151">
        <v>30</v>
      </c>
      <c r="I151" s="3">
        <f t="shared" si="5"/>
        <v>9</v>
      </c>
    </row>
    <row r="152" spans="1:9" x14ac:dyDescent="0.25">
      <c r="A152" s="1">
        <v>42886</v>
      </c>
      <c r="B152" s="1" t="str">
        <f t="shared" si="4"/>
        <v>Mei</v>
      </c>
      <c r="C152" t="s">
        <v>16</v>
      </c>
      <c r="D152">
        <v>77.3</v>
      </c>
      <c r="E152" s="2">
        <v>0.65</v>
      </c>
      <c r="F152">
        <v>56</v>
      </c>
      <c r="G152">
        <v>0.3</v>
      </c>
      <c r="H152">
        <v>31</v>
      </c>
      <c r="I152" s="3">
        <f t="shared" si="5"/>
        <v>9.2999999999999989</v>
      </c>
    </row>
    <row r="153" spans="1:9" x14ac:dyDescent="0.25">
      <c r="A153" s="1">
        <v>42887</v>
      </c>
      <c r="B153" s="1" t="str">
        <f t="shared" si="4"/>
        <v>Juni</v>
      </c>
      <c r="C153" t="s">
        <v>18</v>
      </c>
      <c r="D153">
        <v>71.3</v>
      </c>
      <c r="E153" s="2">
        <v>0.65</v>
      </c>
      <c r="F153">
        <v>42</v>
      </c>
      <c r="G153">
        <v>0.3</v>
      </c>
      <c r="H153">
        <v>31</v>
      </c>
      <c r="I153" s="3">
        <f t="shared" si="5"/>
        <v>9.2999999999999989</v>
      </c>
    </row>
    <row r="154" spans="1:9" x14ac:dyDescent="0.25">
      <c r="A154" s="1">
        <v>42888</v>
      </c>
      <c r="B154" s="1" t="str">
        <f t="shared" si="4"/>
        <v>Juni</v>
      </c>
      <c r="C154" t="s">
        <v>20</v>
      </c>
      <c r="D154">
        <v>79.899999999999991</v>
      </c>
      <c r="E154" s="2">
        <v>0.59</v>
      </c>
      <c r="F154">
        <v>48</v>
      </c>
      <c r="G154">
        <v>0.3</v>
      </c>
      <c r="H154">
        <v>33</v>
      </c>
      <c r="I154" s="3">
        <f t="shared" si="5"/>
        <v>9.9</v>
      </c>
    </row>
    <row r="155" spans="1:9" x14ac:dyDescent="0.25">
      <c r="A155" s="1">
        <v>42889</v>
      </c>
      <c r="B155" s="1" t="str">
        <f t="shared" si="4"/>
        <v>Juni</v>
      </c>
      <c r="C155" t="s">
        <v>21</v>
      </c>
      <c r="D155">
        <v>81.5</v>
      </c>
      <c r="E155" s="2">
        <v>0.56000000000000005</v>
      </c>
      <c r="F155">
        <v>59</v>
      </c>
      <c r="G155">
        <v>0.3</v>
      </c>
      <c r="H155">
        <v>35</v>
      </c>
      <c r="I155" s="3">
        <f t="shared" si="5"/>
        <v>10.5</v>
      </c>
    </row>
    <row r="156" spans="1:9" x14ac:dyDescent="0.25">
      <c r="A156" s="1">
        <v>42890</v>
      </c>
      <c r="B156" s="1" t="str">
        <f t="shared" si="4"/>
        <v>Juni</v>
      </c>
      <c r="C156" t="s">
        <v>10</v>
      </c>
      <c r="D156">
        <v>90.399999999999991</v>
      </c>
      <c r="E156" s="2">
        <v>0.51</v>
      </c>
      <c r="F156">
        <v>43</v>
      </c>
      <c r="G156">
        <v>0.3</v>
      </c>
      <c r="H156">
        <v>38</v>
      </c>
      <c r="I156" s="3">
        <f t="shared" si="5"/>
        <v>11.4</v>
      </c>
    </row>
    <row r="157" spans="1:9" x14ac:dyDescent="0.25">
      <c r="A157" s="1">
        <v>42891</v>
      </c>
      <c r="B157" s="1" t="str">
        <f t="shared" si="4"/>
        <v>Juni</v>
      </c>
      <c r="C157" t="s">
        <v>12</v>
      </c>
      <c r="D157">
        <v>78.599999999999994</v>
      </c>
      <c r="E157" s="2">
        <v>0.59</v>
      </c>
      <c r="F157">
        <v>36</v>
      </c>
      <c r="G157">
        <v>0.3</v>
      </c>
      <c r="H157">
        <v>32</v>
      </c>
      <c r="I157" s="3">
        <f t="shared" si="5"/>
        <v>9.6</v>
      </c>
    </row>
    <row r="158" spans="1:9" x14ac:dyDescent="0.25">
      <c r="A158" s="1">
        <v>42892</v>
      </c>
      <c r="B158" s="1" t="str">
        <f t="shared" si="4"/>
        <v>Juni</v>
      </c>
      <c r="C158" t="s">
        <v>14</v>
      </c>
      <c r="D158">
        <v>84.199999999999989</v>
      </c>
      <c r="E158" s="2">
        <v>0.56000000000000005</v>
      </c>
      <c r="F158">
        <v>44</v>
      </c>
      <c r="G158">
        <v>0.3</v>
      </c>
      <c r="H158">
        <v>34</v>
      </c>
      <c r="I158" s="3">
        <f t="shared" si="5"/>
        <v>10.199999999999999</v>
      </c>
    </row>
    <row r="159" spans="1:9" x14ac:dyDescent="0.25">
      <c r="A159" s="1">
        <v>42893</v>
      </c>
      <c r="B159" s="1" t="str">
        <f t="shared" si="4"/>
        <v>Juni</v>
      </c>
      <c r="C159" t="s">
        <v>16</v>
      </c>
      <c r="D159">
        <v>86.8</v>
      </c>
      <c r="E159" s="2">
        <v>0.56000000000000005</v>
      </c>
      <c r="F159">
        <v>58</v>
      </c>
      <c r="G159">
        <v>0.3</v>
      </c>
      <c r="H159">
        <v>36</v>
      </c>
      <c r="I159" s="3">
        <f t="shared" si="5"/>
        <v>10.799999999999999</v>
      </c>
    </row>
    <row r="160" spans="1:9" x14ac:dyDescent="0.25">
      <c r="A160" s="1">
        <v>42894</v>
      </c>
      <c r="B160" s="1" t="str">
        <f t="shared" si="4"/>
        <v>Juni</v>
      </c>
      <c r="C160" t="s">
        <v>18</v>
      </c>
      <c r="D160">
        <v>90.699999999999989</v>
      </c>
      <c r="E160" s="2">
        <v>0.5</v>
      </c>
      <c r="F160">
        <v>46</v>
      </c>
      <c r="G160">
        <v>0.3</v>
      </c>
      <c r="H160">
        <v>39</v>
      </c>
      <c r="I160" s="3">
        <f t="shared" si="5"/>
        <v>11.7</v>
      </c>
    </row>
    <row r="161" spans="1:9" x14ac:dyDescent="0.25">
      <c r="A161" s="1">
        <v>42895</v>
      </c>
      <c r="B161" s="1" t="str">
        <f t="shared" si="4"/>
        <v>Juni</v>
      </c>
      <c r="C161" t="s">
        <v>20</v>
      </c>
      <c r="D161">
        <v>77.599999999999994</v>
      </c>
      <c r="E161" s="2">
        <v>0.61</v>
      </c>
      <c r="F161">
        <v>44</v>
      </c>
      <c r="G161">
        <v>0.3</v>
      </c>
      <c r="H161">
        <v>32</v>
      </c>
      <c r="I161" s="3">
        <f t="shared" si="5"/>
        <v>9.6</v>
      </c>
    </row>
    <row r="162" spans="1:9" x14ac:dyDescent="0.25">
      <c r="A162" s="1">
        <v>42896</v>
      </c>
      <c r="B162" s="1" t="str">
        <f t="shared" si="4"/>
        <v>Juni</v>
      </c>
      <c r="C162" t="s">
        <v>21</v>
      </c>
      <c r="D162">
        <v>79.5</v>
      </c>
      <c r="E162" s="2">
        <v>0.54</v>
      </c>
      <c r="F162">
        <v>54</v>
      </c>
      <c r="G162">
        <v>0.3</v>
      </c>
      <c r="H162">
        <v>35</v>
      </c>
      <c r="I162" s="3">
        <f t="shared" si="5"/>
        <v>10.5</v>
      </c>
    </row>
    <row r="163" spans="1:9" x14ac:dyDescent="0.25">
      <c r="A163" s="1">
        <v>42897</v>
      </c>
      <c r="B163" s="1" t="str">
        <f t="shared" si="4"/>
        <v>Juni</v>
      </c>
      <c r="C163" t="s">
        <v>10</v>
      </c>
      <c r="D163">
        <v>84.8</v>
      </c>
      <c r="E163" s="2">
        <v>0.53</v>
      </c>
      <c r="F163">
        <v>42</v>
      </c>
      <c r="G163">
        <v>0.3</v>
      </c>
      <c r="H163">
        <v>36</v>
      </c>
      <c r="I163" s="3">
        <f t="shared" si="5"/>
        <v>10.799999999999999</v>
      </c>
    </row>
    <row r="164" spans="1:9" x14ac:dyDescent="0.25">
      <c r="A164" s="1">
        <v>42898</v>
      </c>
      <c r="B164" s="1" t="str">
        <f t="shared" si="4"/>
        <v>Juni</v>
      </c>
      <c r="C164" t="s">
        <v>12</v>
      </c>
      <c r="D164">
        <v>93</v>
      </c>
      <c r="E164" s="2">
        <v>0.5</v>
      </c>
      <c r="F164">
        <v>67</v>
      </c>
      <c r="G164">
        <v>0.3</v>
      </c>
      <c r="H164">
        <v>40</v>
      </c>
      <c r="I164" s="3">
        <f t="shared" si="5"/>
        <v>12</v>
      </c>
    </row>
    <row r="165" spans="1:9" x14ac:dyDescent="0.25">
      <c r="A165" s="1">
        <v>42899</v>
      </c>
      <c r="B165" s="1" t="str">
        <f t="shared" si="4"/>
        <v>Juni</v>
      </c>
      <c r="C165" t="s">
        <v>14</v>
      </c>
      <c r="D165">
        <v>75.599999999999994</v>
      </c>
      <c r="E165" s="2">
        <v>0.59</v>
      </c>
      <c r="F165">
        <v>65</v>
      </c>
      <c r="G165">
        <v>0.3</v>
      </c>
      <c r="H165">
        <v>32</v>
      </c>
      <c r="I165" s="3">
        <f t="shared" si="5"/>
        <v>9.6</v>
      </c>
    </row>
    <row r="166" spans="1:9" x14ac:dyDescent="0.25">
      <c r="A166" s="1">
        <v>42900</v>
      </c>
      <c r="B166" s="1" t="str">
        <f t="shared" si="4"/>
        <v>Juni</v>
      </c>
      <c r="C166" t="s">
        <v>16</v>
      </c>
      <c r="D166">
        <v>80.5</v>
      </c>
      <c r="E166" s="2">
        <v>0.56999999999999995</v>
      </c>
      <c r="F166">
        <v>48</v>
      </c>
      <c r="G166">
        <v>0.3</v>
      </c>
      <c r="H166">
        <v>35</v>
      </c>
      <c r="I166" s="3">
        <f t="shared" si="5"/>
        <v>10.5</v>
      </c>
    </row>
    <row r="167" spans="1:9" x14ac:dyDescent="0.25">
      <c r="A167" s="1">
        <v>42901</v>
      </c>
      <c r="B167" s="1" t="str">
        <f t="shared" si="4"/>
        <v>Juni</v>
      </c>
      <c r="C167" t="s">
        <v>18</v>
      </c>
      <c r="D167">
        <v>84.8</v>
      </c>
      <c r="E167" s="2">
        <v>0.56000000000000005</v>
      </c>
      <c r="F167">
        <v>50</v>
      </c>
      <c r="G167">
        <v>0.3</v>
      </c>
      <c r="H167">
        <v>36</v>
      </c>
      <c r="I167" s="3">
        <f t="shared" si="5"/>
        <v>10.799999999999999</v>
      </c>
    </row>
    <row r="168" spans="1:9" x14ac:dyDescent="0.25">
      <c r="A168" s="1">
        <v>42902</v>
      </c>
      <c r="B168" s="1" t="str">
        <f t="shared" si="4"/>
        <v>Juni</v>
      </c>
      <c r="C168" t="s">
        <v>20</v>
      </c>
      <c r="D168">
        <v>99.3</v>
      </c>
      <c r="E168" s="2">
        <v>0.47</v>
      </c>
      <c r="F168">
        <v>77</v>
      </c>
      <c r="G168">
        <v>0.3</v>
      </c>
      <c r="H168">
        <v>41</v>
      </c>
      <c r="I168" s="3">
        <f t="shared" si="5"/>
        <v>12.299999999999999</v>
      </c>
    </row>
    <row r="169" spans="1:9" x14ac:dyDescent="0.25">
      <c r="A169" s="1">
        <v>42903</v>
      </c>
      <c r="B169" s="1" t="str">
        <f t="shared" si="4"/>
        <v>Juni</v>
      </c>
      <c r="C169" t="s">
        <v>21</v>
      </c>
      <c r="D169">
        <v>76.3</v>
      </c>
      <c r="E169" s="2">
        <v>0.65</v>
      </c>
      <c r="F169">
        <v>47</v>
      </c>
      <c r="G169">
        <v>0.3</v>
      </c>
      <c r="H169">
        <v>31</v>
      </c>
      <c r="I169" s="3">
        <f t="shared" si="5"/>
        <v>9.2999999999999989</v>
      </c>
    </row>
    <row r="170" spans="1:9" x14ac:dyDescent="0.25">
      <c r="A170" s="1">
        <v>42904</v>
      </c>
      <c r="B170" s="1" t="str">
        <f t="shared" si="4"/>
        <v>Juni</v>
      </c>
      <c r="C170" t="s">
        <v>10</v>
      </c>
      <c r="D170">
        <v>72.599999999999994</v>
      </c>
      <c r="E170" s="2">
        <v>0.59</v>
      </c>
      <c r="F170">
        <v>60</v>
      </c>
      <c r="G170">
        <v>0.3</v>
      </c>
      <c r="H170">
        <v>32</v>
      </c>
      <c r="I170" s="3">
        <f t="shared" si="5"/>
        <v>9.6</v>
      </c>
    </row>
    <row r="171" spans="1:9" x14ac:dyDescent="0.25">
      <c r="A171" s="1">
        <v>42905</v>
      </c>
      <c r="B171" s="1" t="str">
        <f t="shared" si="4"/>
        <v>Juni</v>
      </c>
      <c r="C171" t="s">
        <v>12</v>
      </c>
      <c r="D171">
        <v>86.5</v>
      </c>
      <c r="E171" s="2">
        <v>0.56000000000000005</v>
      </c>
      <c r="F171">
        <v>66</v>
      </c>
      <c r="G171">
        <v>0.3</v>
      </c>
      <c r="H171">
        <v>35</v>
      </c>
      <c r="I171" s="3">
        <f t="shared" si="5"/>
        <v>10.5</v>
      </c>
    </row>
    <row r="172" spans="1:9" x14ac:dyDescent="0.25">
      <c r="A172" s="1">
        <v>42906</v>
      </c>
      <c r="B172" s="1" t="str">
        <f t="shared" si="4"/>
        <v>Juni</v>
      </c>
      <c r="C172" t="s">
        <v>14</v>
      </c>
      <c r="D172">
        <v>85.1</v>
      </c>
      <c r="E172" s="2">
        <v>0.54</v>
      </c>
      <c r="F172">
        <v>70</v>
      </c>
      <c r="G172">
        <v>0.3</v>
      </c>
      <c r="H172">
        <v>37</v>
      </c>
      <c r="I172" s="3">
        <f t="shared" si="5"/>
        <v>11.1</v>
      </c>
    </row>
    <row r="173" spans="1:9" x14ac:dyDescent="0.25">
      <c r="A173" s="1">
        <v>42907</v>
      </c>
      <c r="B173" s="1" t="str">
        <f t="shared" si="4"/>
        <v>Juni</v>
      </c>
      <c r="C173" t="s">
        <v>16</v>
      </c>
      <c r="D173">
        <v>94.3</v>
      </c>
      <c r="E173" s="2">
        <v>0.47</v>
      </c>
      <c r="F173">
        <v>76</v>
      </c>
      <c r="G173">
        <v>0.3</v>
      </c>
      <c r="H173">
        <v>41</v>
      </c>
      <c r="I173" s="3">
        <f t="shared" si="5"/>
        <v>12.299999999999999</v>
      </c>
    </row>
    <row r="174" spans="1:9" x14ac:dyDescent="0.25">
      <c r="A174" s="1">
        <v>42908</v>
      </c>
      <c r="B174" s="1" t="str">
        <f t="shared" si="4"/>
        <v>Juni</v>
      </c>
      <c r="C174" t="s">
        <v>18</v>
      </c>
      <c r="D174">
        <v>72.3</v>
      </c>
      <c r="E174" s="2">
        <v>0.65</v>
      </c>
      <c r="F174">
        <v>36</v>
      </c>
      <c r="G174">
        <v>0.3</v>
      </c>
      <c r="H174">
        <v>31</v>
      </c>
      <c r="I174" s="3">
        <f t="shared" si="5"/>
        <v>9.2999999999999989</v>
      </c>
    </row>
    <row r="175" spans="1:9" x14ac:dyDescent="0.25">
      <c r="A175" s="1">
        <v>42909</v>
      </c>
      <c r="B175" s="1" t="str">
        <f t="shared" si="4"/>
        <v>Juni</v>
      </c>
      <c r="C175" t="s">
        <v>20</v>
      </c>
      <c r="D175">
        <v>79.899999999999991</v>
      </c>
      <c r="E175" s="2">
        <v>0.61</v>
      </c>
      <c r="F175">
        <v>39</v>
      </c>
      <c r="G175">
        <v>0.3</v>
      </c>
      <c r="H175">
        <v>33</v>
      </c>
      <c r="I175" s="3">
        <f t="shared" si="5"/>
        <v>9.9</v>
      </c>
    </row>
    <row r="176" spans="1:9" x14ac:dyDescent="0.25">
      <c r="A176" s="1">
        <v>42910</v>
      </c>
      <c r="B176" s="1" t="str">
        <f t="shared" si="4"/>
        <v>Juni</v>
      </c>
      <c r="C176" t="s">
        <v>21</v>
      </c>
      <c r="D176">
        <v>80.5</v>
      </c>
      <c r="E176" s="2">
        <v>0.56999999999999995</v>
      </c>
      <c r="F176">
        <v>50</v>
      </c>
      <c r="G176">
        <v>0.3</v>
      </c>
      <c r="H176">
        <v>35</v>
      </c>
      <c r="I176" s="3">
        <f t="shared" si="5"/>
        <v>10.5</v>
      </c>
    </row>
    <row r="177" spans="1:9" x14ac:dyDescent="0.25">
      <c r="A177" s="1">
        <v>42911</v>
      </c>
      <c r="B177" s="1" t="str">
        <f t="shared" si="4"/>
        <v>Juni</v>
      </c>
      <c r="C177" t="s">
        <v>10</v>
      </c>
      <c r="D177">
        <v>85.1</v>
      </c>
      <c r="E177" s="2">
        <v>0.51</v>
      </c>
      <c r="F177">
        <v>58</v>
      </c>
      <c r="G177">
        <v>0.3</v>
      </c>
      <c r="H177">
        <v>37</v>
      </c>
      <c r="I177" s="3">
        <f t="shared" si="5"/>
        <v>11.1</v>
      </c>
    </row>
    <row r="178" spans="1:9" x14ac:dyDescent="0.25">
      <c r="A178" s="1">
        <v>42912</v>
      </c>
      <c r="B178" s="1" t="str">
        <f t="shared" si="4"/>
        <v>Juni</v>
      </c>
      <c r="C178" t="s">
        <v>12</v>
      </c>
      <c r="D178">
        <v>102.6</v>
      </c>
      <c r="E178" s="2">
        <v>0.47</v>
      </c>
      <c r="F178">
        <v>60</v>
      </c>
      <c r="G178">
        <v>0.3</v>
      </c>
      <c r="H178">
        <v>42</v>
      </c>
      <c r="I178" s="3">
        <f t="shared" si="5"/>
        <v>12.6</v>
      </c>
    </row>
    <row r="179" spans="1:9" x14ac:dyDescent="0.25">
      <c r="A179" s="1">
        <v>42913</v>
      </c>
      <c r="B179" s="1" t="str">
        <f t="shared" si="4"/>
        <v>Juni</v>
      </c>
      <c r="C179" t="s">
        <v>14</v>
      </c>
      <c r="D179">
        <v>75.3</v>
      </c>
      <c r="E179" s="2">
        <v>0.63</v>
      </c>
      <c r="F179">
        <v>62</v>
      </c>
      <c r="G179">
        <v>0.3</v>
      </c>
      <c r="H179">
        <v>31</v>
      </c>
      <c r="I179" s="3">
        <f t="shared" si="5"/>
        <v>9.2999999999999989</v>
      </c>
    </row>
    <row r="180" spans="1:9" x14ac:dyDescent="0.25">
      <c r="A180" s="1">
        <v>42914</v>
      </c>
      <c r="B180" s="1" t="str">
        <f t="shared" si="4"/>
        <v>Juni</v>
      </c>
      <c r="C180" t="s">
        <v>16</v>
      </c>
      <c r="D180">
        <v>75.899999999999991</v>
      </c>
      <c r="E180" s="2">
        <v>0.59</v>
      </c>
      <c r="F180">
        <v>65</v>
      </c>
      <c r="G180">
        <v>0.3</v>
      </c>
      <c r="H180">
        <v>33</v>
      </c>
      <c r="I180" s="3">
        <f t="shared" si="5"/>
        <v>9.9</v>
      </c>
    </row>
    <row r="181" spans="1:9" x14ac:dyDescent="0.25">
      <c r="A181" s="1">
        <v>42915</v>
      </c>
      <c r="B181" s="1" t="str">
        <f t="shared" si="4"/>
        <v>Juni</v>
      </c>
      <c r="C181" t="s">
        <v>18</v>
      </c>
      <c r="D181">
        <v>86.5</v>
      </c>
      <c r="E181" s="2">
        <v>0.54</v>
      </c>
      <c r="F181">
        <v>64</v>
      </c>
      <c r="G181">
        <v>0.3</v>
      </c>
      <c r="H181">
        <v>35</v>
      </c>
      <c r="I181" s="3">
        <f t="shared" si="5"/>
        <v>10.5</v>
      </c>
    </row>
    <row r="182" spans="1:9" x14ac:dyDescent="0.25">
      <c r="A182" s="1">
        <v>42916</v>
      </c>
      <c r="B182" s="1" t="str">
        <f t="shared" si="4"/>
        <v>Juni</v>
      </c>
      <c r="C182" t="s">
        <v>20</v>
      </c>
      <c r="D182">
        <v>89.399999999999991</v>
      </c>
      <c r="E182" s="2">
        <v>0.53</v>
      </c>
      <c r="F182">
        <v>47</v>
      </c>
      <c r="G182">
        <v>0.3</v>
      </c>
      <c r="H182">
        <v>38</v>
      </c>
      <c r="I182" s="3">
        <f t="shared" si="5"/>
        <v>11.4</v>
      </c>
    </row>
    <row r="183" spans="1:9" x14ac:dyDescent="0.25">
      <c r="A183" s="1">
        <v>42917</v>
      </c>
      <c r="B183" s="1" t="str">
        <f t="shared" si="4"/>
        <v>Juli</v>
      </c>
      <c r="C183" t="s">
        <v>21</v>
      </c>
      <c r="D183">
        <v>102.89999999999999</v>
      </c>
      <c r="E183" s="2">
        <v>0.47</v>
      </c>
      <c r="F183">
        <v>59</v>
      </c>
      <c r="G183">
        <v>0.5</v>
      </c>
      <c r="H183">
        <v>43</v>
      </c>
      <c r="I183" s="3">
        <f t="shared" si="5"/>
        <v>21.5</v>
      </c>
    </row>
    <row r="184" spans="1:9" x14ac:dyDescent="0.25">
      <c r="A184" s="1">
        <v>42918</v>
      </c>
      <c r="B184" s="1" t="str">
        <f t="shared" si="4"/>
        <v>Juli</v>
      </c>
      <c r="C184" t="s">
        <v>10</v>
      </c>
      <c r="D184">
        <v>93.399999999999991</v>
      </c>
      <c r="E184" s="2">
        <v>0.51</v>
      </c>
      <c r="F184">
        <v>68</v>
      </c>
      <c r="G184">
        <v>0.5</v>
      </c>
      <c r="H184">
        <v>38</v>
      </c>
      <c r="I184" s="3">
        <f t="shared" si="5"/>
        <v>19</v>
      </c>
    </row>
    <row r="185" spans="1:9" x14ac:dyDescent="0.25">
      <c r="A185" s="1">
        <v>42919</v>
      </c>
      <c r="B185" s="1" t="str">
        <f t="shared" si="4"/>
        <v>Juli</v>
      </c>
      <c r="C185" t="s">
        <v>12</v>
      </c>
      <c r="D185">
        <v>81.5</v>
      </c>
      <c r="E185" s="2">
        <v>0.54</v>
      </c>
      <c r="F185">
        <v>68</v>
      </c>
      <c r="G185">
        <v>0.5</v>
      </c>
      <c r="H185">
        <v>35</v>
      </c>
      <c r="I185" s="3">
        <f t="shared" si="5"/>
        <v>17.5</v>
      </c>
    </row>
    <row r="186" spans="1:9" x14ac:dyDescent="0.25">
      <c r="A186" s="1">
        <v>42920</v>
      </c>
      <c r="B186" s="1" t="str">
        <f t="shared" si="4"/>
        <v>Juli</v>
      </c>
      <c r="C186" t="s">
        <v>14</v>
      </c>
      <c r="D186">
        <v>84.199999999999989</v>
      </c>
      <c r="E186" s="2">
        <v>0.59</v>
      </c>
      <c r="F186">
        <v>49</v>
      </c>
      <c r="G186">
        <v>0.5</v>
      </c>
      <c r="H186">
        <v>34</v>
      </c>
      <c r="I186" s="3">
        <f t="shared" si="5"/>
        <v>17</v>
      </c>
    </row>
    <row r="187" spans="1:9" x14ac:dyDescent="0.25">
      <c r="A187" s="1">
        <v>42921</v>
      </c>
      <c r="B187" s="1" t="str">
        <f t="shared" si="4"/>
        <v>Juli</v>
      </c>
      <c r="C187" t="s">
        <v>16</v>
      </c>
      <c r="D187">
        <v>73.599999999999994</v>
      </c>
      <c r="E187" s="2">
        <v>0.63</v>
      </c>
      <c r="F187">
        <v>55</v>
      </c>
      <c r="G187">
        <v>0.5</v>
      </c>
      <c r="H187">
        <v>32</v>
      </c>
      <c r="I187" s="3">
        <f t="shared" si="5"/>
        <v>16</v>
      </c>
    </row>
    <row r="188" spans="1:9" x14ac:dyDescent="0.25">
      <c r="A188" s="1">
        <v>42922</v>
      </c>
      <c r="B188" s="1" t="str">
        <f t="shared" si="4"/>
        <v>Juli</v>
      </c>
      <c r="C188" t="s">
        <v>18</v>
      </c>
      <c r="D188">
        <v>91.699999999999989</v>
      </c>
      <c r="E188" s="2">
        <v>0.51</v>
      </c>
      <c r="F188">
        <v>46</v>
      </c>
      <c r="G188">
        <v>0.5</v>
      </c>
      <c r="H188">
        <v>39</v>
      </c>
      <c r="I188" s="3">
        <f t="shared" si="5"/>
        <v>19.5</v>
      </c>
    </row>
    <row r="189" spans="1:9" x14ac:dyDescent="0.25">
      <c r="A189" s="1">
        <v>42923</v>
      </c>
      <c r="B189" s="1" t="str">
        <f t="shared" si="4"/>
        <v>Juli</v>
      </c>
      <c r="C189" t="s">
        <v>20</v>
      </c>
      <c r="D189">
        <v>82.5</v>
      </c>
      <c r="E189" s="2">
        <v>0.56999999999999995</v>
      </c>
      <c r="F189">
        <v>41</v>
      </c>
      <c r="G189">
        <v>0.5</v>
      </c>
      <c r="H189">
        <v>35</v>
      </c>
      <c r="I189" s="3">
        <f t="shared" si="5"/>
        <v>17.5</v>
      </c>
    </row>
    <row r="190" spans="1:9" x14ac:dyDescent="0.25">
      <c r="A190" s="1">
        <v>42924</v>
      </c>
      <c r="B190" s="1" t="str">
        <f t="shared" si="4"/>
        <v>Juli</v>
      </c>
      <c r="C190" t="s">
        <v>21</v>
      </c>
      <c r="D190">
        <v>83.199999999999989</v>
      </c>
      <c r="E190" s="2">
        <v>0.56999999999999995</v>
      </c>
      <c r="F190">
        <v>44</v>
      </c>
      <c r="G190">
        <v>0.5</v>
      </c>
      <c r="H190">
        <v>34</v>
      </c>
      <c r="I190" s="3">
        <f t="shared" si="5"/>
        <v>17</v>
      </c>
    </row>
    <row r="191" spans="1:9" x14ac:dyDescent="0.25">
      <c r="A191" s="1">
        <v>42925</v>
      </c>
      <c r="B191" s="1" t="str">
        <f t="shared" si="4"/>
        <v>Juli</v>
      </c>
      <c r="C191" t="s">
        <v>10</v>
      </c>
      <c r="D191">
        <v>77.899999999999991</v>
      </c>
      <c r="E191" s="2">
        <v>0.59</v>
      </c>
      <c r="F191">
        <v>44</v>
      </c>
      <c r="G191">
        <v>0.5</v>
      </c>
      <c r="H191">
        <v>33</v>
      </c>
      <c r="I191" s="3">
        <f t="shared" si="5"/>
        <v>16.5</v>
      </c>
    </row>
    <row r="192" spans="1:9" x14ac:dyDescent="0.25">
      <c r="A192" s="1">
        <v>42926</v>
      </c>
      <c r="B192" s="1" t="str">
        <f t="shared" si="4"/>
        <v>Juli</v>
      </c>
      <c r="C192" t="s">
        <v>12</v>
      </c>
      <c r="D192">
        <v>98</v>
      </c>
      <c r="E192" s="2">
        <v>0.49</v>
      </c>
      <c r="F192">
        <v>66</v>
      </c>
      <c r="G192">
        <v>0.5</v>
      </c>
      <c r="H192">
        <v>40</v>
      </c>
      <c r="I192" s="3">
        <f t="shared" si="5"/>
        <v>20</v>
      </c>
    </row>
    <row r="193" spans="1:9" x14ac:dyDescent="0.25">
      <c r="A193" s="1">
        <v>42927</v>
      </c>
      <c r="B193" s="1" t="str">
        <f t="shared" si="4"/>
        <v>Juli</v>
      </c>
      <c r="C193" t="s">
        <v>14</v>
      </c>
      <c r="D193">
        <v>83.5</v>
      </c>
      <c r="E193" s="2">
        <v>0.54</v>
      </c>
      <c r="F193">
        <v>40</v>
      </c>
      <c r="G193">
        <v>0.5</v>
      </c>
      <c r="H193">
        <v>35</v>
      </c>
      <c r="I193" s="3">
        <f t="shared" si="5"/>
        <v>17.5</v>
      </c>
    </row>
    <row r="194" spans="1:9" x14ac:dyDescent="0.25">
      <c r="A194" s="1">
        <v>42928</v>
      </c>
      <c r="B194" s="1" t="str">
        <f t="shared" ref="B194:B257" si="6">TEXT(A194, "mmmm")</f>
        <v>Juli</v>
      </c>
      <c r="C194" t="s">
        <v>16</v>
      </c>
      <c r="D194">
        <v>80.199999999999989</v>
      </c>
      <c r="E194" s="2">
        <v>0.56000000000000005</v>
      </c>
      <c r="F194">
        <v>39</v>
      </c>
      <c r="G194">
        <v>0.5</v>
      </c>
      <c r="H194">
        <v>34</v>
      </c>
      <c r="I194" s="3">
        <f t="shared" ref="I194:I257" si="7" xml:space="preserve"> G194*H194</f>
        <v>17</v>
      </c>
    </row>
    <row r="195" spans="1:9" x14ac:dyDescent="0.25">
      <c r="A195" s="1">
        <v>42929</v>
      </c>
      <c r="B195" s="1" t="str">
        <f t="shared" si="6"/>
        <v>Juli</v>
      </c>
      <c r="C195" t="s">
        <v>18</v>
      </c>
      <c r="D195">
        <v>78.899999999999991</v>
      </c>
      <c r="E195" s="2">
        <v>0.61</v>
      </c>
      <c r="F195">
        <v>49</v>
      </c>
      <c r="G195">
        <v>0.5</v>
      </c>
      <c r="H195">
        <v>33</v>
      </c>
      <c r="I195" s="3">
        <f t="shared" si="7"/>
        <v>16.5</v>
      </c>
    </row>
    <row r="196" spans="1:9" x14ac:dyDescent="0.25">
      <c r="A196" s="1">
        <v>42930</v>
      </c>
      <c r="B196" s="1" t="str">
        <f t="shared" si="6"/>
        <v>Juli</v>
      </c>
      <c r="C196" t="s">
        <v>20</v>
      </c>
      <c r="D196">
        <v>92</v>
      </c>
      <c r="E196" s="2">
        <v>0.5</v>
      </c>
      <c r="F196">
        <v>80</v>
      </c>
      <c r="G196">
        <v>0.5</v>
      </c>
      <c r="H196">
        <v>40</v>
      </c>
      <c r="I196" s="3">
        <f t="shared" si="7"/>
        <v>20</v>
      </c>
    </row>
    <row r="197" spans="1:9" x14ac:dyDescent="0.25">
      <c r="A197" s="1">
        <v>42931</v>
      </c>
      <c r="B197" s="1" t="str">
        <f t="shared" si="6"/>
        <v>Juli</v>
      </c>
      <c r="C197" t="s">
        <v>21</v>
      </c>
      <c r="D197">
        <v>82.5</v>
      </c>
      <c r="E197" s="2">
        <v>0.54</v>
      </c>
      <c r="F197">
        <v>56</v>
      </c>
      <c r="G197">
        <v>0.5</v>
      </c>
      <c r="H197">
        <v>35</v>
      </c>
      <c r="I197" s="3">
        <f t="shared" si="7"/>
        <v>17.5</v>
      </c>
    </row>
    <row r="198" spans="1:9" x14ac:dyDescent="0.25">
      <c r="A198" s="1">
        <v>42932</v>
      </c>
      <c r="B198" s="1" t="str">
        <f t="shared" si="6"/>
        <v>Juli</v>
      </c>
      <c r="C198" t="s">
        <v>10</v>
      </c>
      <c r="D198">
        <v>79.199999999999989</v>
      </c>
      <c r="E198" s="2">
        <v>0.59</v>
      </c>
      <c r="F198">
        <v>50</v>
      </c>
      <c r="G198">
        <v>0.5</v>
      </c>
      <c r="H198">
        <v>34</v>
      </c>
      <c r="I198" s="3">
        <f t="shared" si="7"/>
        <v>17</v>
      </c>
    </row>
    <row r="199" spans="1:9" x14ac:dyDescent="0.25">
      <c r="A199" s="1">
        <v>42933</v>
      </c>
      <c r="B199" s="1" t="str">
        <f t="shared" si="6"/>
        <v>Juli</v>
      </c>
      <c r="C199" t="s">
        <v>12</v>
      </c>
      <c r="D199">
        <v>80.899999999999991</v>
      </c>
      <c r="E199" s="2">
        <v>0.56999999999999995</v>
      </c>
      <c r="F199">
        <v>64</v>
      </c>
      <c r="G199">
        <v>0.5</v>
      </c>
      <c r="H199">
        <v>33</v>
      </c>
      <c r="I199" s="3">
        <f t="shared" si="7"/>
        <v>16.5</v>
      </c>
    </row>
    <row r="200" spans="1:9" x14ac:dyDescent="0.25">
      <c r="A200" s="1">
        <v>42934</v>
      </c>
      <c r="B200" s="1" t="str">
        <f t="shared" si="6"/>
        <v>Juli</v>
      </c>
      <c r="C200" t="s">
        <v>14</v>
      </c>
      <c r="D200">
        <v>99.3</v>
      </c>
      <c r="E200" s="2">
        <v>0.47</v>
      </c>
      <c r="F200">
        <v>76</v>
      </c>
      <c r="G200">
        <v>0.5</v>
      </c>
      <c r="H200">
        <v>41</v>
      </c>
      <c r="I200" s="3">
        <f t="shared" si="7"/>
        <v>20.5</v>
      </c>
    </row>
    <row r="201" spans="1:9" x14ac:dyDescent="0.25">
      <c r="A201" s="1">
        <v>42935</v>
      </c>
      <c r="B201" s="1" t="str">
        <f t="shared" si="6"/>
        <v>Juli</v>
      </c>
      <c r="C201" t="s">
        <v>16</v>
      </c>
      <c r="D201">
        <v>83.8</v>
      </c>
      <c r="E201" s="2">
        <v>0.56000000000000005</v>
      </c>
      <c r="F201">
        <v>44</v>
      </c>
      <c r="G201">
        <v>0.5</v>
      </c>
      <c r="H201">
        <v>36</v>
      </c>
      <c r="I201" s="3">
        <f t="shared" si="7"/>
        <v>18</v>
      </c>
    </row>
    <row r="202" spans="1:9" x14ac:dyDescent="0.25">
      <c r="A202" s="1">
        <v>42936</v>
      </c>
      <c r="B202" s="1" t="str">
        <f t="shared" si="6"/>
        <v>Juli</v>
      </c>
      <c r="C202" t="s">
        <v>18</v>
      </c>
      <c r="D202">
        <v>86.5</v>
      </c>
      <c r="E202" s="2">
        <v>0.56999999999999995</v>
      </c>
      <c r="F202">
        <v>44</v>
      </c>
      <c r="G202">
        <v>0.5</v>
      </c>
      <c r="H202">
        <v>35</v>
      </c>
      <c r="I202" s="3">
        <f t="shared" si="7"/>
        <v>17.5</v>
      </c>
    </row>
    <row r="203" spans="1:9" x14ac:dyDescent="0.25">
      <c r="A203" s="1">
        <v>42937</v>
      </c>
      <c r="B203" s="1" t="str">
        <f t="shared" si="6"/>
        <v>Juli</v>
      </c>
      <c r="C203" t="s">
        <v>20</v>
      </c>
      <c r="D203">
        <v>76.899999999999991</v>
      </c>
      <c r="E203" s="2">
        <v>0.56999999999999995</v>
      </c>
      <c r="F203">
        <v>59</v>
      </c>
      <c r="G203">
        <v>0.5</v>
      </c>
      <c r="H203">
        <v>33</v>
      </c>
      <c r="I203" s="3">
        <f t="shared" si="7"/>
        <v>16.5</v>
      </c>
    </row>
    <row r="204" spans="1:9" x14ac:dyDescent="0.25">
      <c r="A204" s="1">
        <v>42938</v>
      </c>
      <c r="B204" s="1" t="str">
        <f t="shared" si="6"/>
        <v>Juli</v>
      </c>
      <c r="C204" t="s">
        <v>21</v>
      </c>
      <c r="D204">
        <v>99.6</v>
      </c>
      <c r="E204" s="2">
        <v>0.47</v>
      </c>
      <c r="F204">
        <v>49</v>
      </c>
      <c r="G204">
        <v>0.5</v>
      </c>
      <c r="H204">
        <v>42</v>
      </c>
      <c r="I204" s="3">
        <f t="shared" si="7"/>
        <v>21</v>
      </c>
    </row>
    <row r="205" spans="1:9" x14ac:dyDescent="0.25">
      <c r="A205" s="1">
        <v>42939</v>
      </c>
      <c r="B205" s="1" t="str">
        <f t="shared" si="6"/>
        <v>Juli</v>
      </c>
      <c r="C205" t="s">
        <v>10</v>
      </c>
      <c r="D205">
        <v>89.1</v>
      </c>
      <c r="E205" s="2">
        <v>0.51</v>
      </c>
      <c r="F205">
        <v>72</v>
      </c>
      <c r="G205">
        <v>0.5</v>
      </c>
      <c r="H205">
        <v>37</v>
      </c>
      <c r="I205" s="3">
        <f t="shared" si="7"/>
        <v>18.5</v>
      </c>
    </row>
    <row r="206" spans="1:9" x14ac:dyDescent="0.25">
      <c r="A206" s="1">
        <v>42940</v>
      </c>
      <c r="B206" s="1" t="str">
        <f t="shared" si="6"/>
        <v>Juli</v>
      </c>
      <c r="C206" t="s">
        <v>12</v>
      </c>
      <c r="D206">
        <v>83.5</v>
      </c>
      <c r="E206" s="2">
        <v>0.56999999999999995</v>
      </c>
      <c r="F206">
        <v>69</v>
      </c>
      <c r="G206">
        <v>0.5</v>
      </c>
      <c r="H206">
        <v>35</v>
      </c>
      <c r="I206" s="3">
        <f t="shared" si="7"/>
        <v>17.5</v>
      </c>
    </row>
    <row r="207" spans="1:9" x14ac:dyDescent="0.25">
      <c r="A207" s="1">
        <v>42941</v>
      </c>
      <c r="B207" s="1" t="str">
        <f t="shared" si="6"/>
        <v>Juli</v>
      </c>
      <c r="C207" t="s">
        <v>14</v>
      </c>
      <c r="D207">
        <v>79.899999999999991</v>
      </c>
      <c r="E207" s="2">
        <v>0.56999999999999995</v>
      </c>
      <c r="F207">
        <v>64</v>
      </c>
      <c r="G207">
        <v>0.5</v>
      </c>
      <c r="H207">
        <v>33</v>
      </c>
      <c r="I207" s="3">
        <f t="shared" si="7"/>
        <v>16.5</v>
      </c>
    </row>
    <row r="208" spans="1:9" x14ac:dyDescent="0.25">
      <c r="A208" s="1">
        <v>42942</v>
      </c>
      <c r="B208" s="1" t="str">
        <f t="shared" si="6"/>
        <v>Juli</v>
      </c>
      <c r="C208" t="s">
        <v>16</v>
      </c>
      <c r="D208">
        <v>76.599999999999994</v>
      </c>
      <c r="E208" s="2">
        <v>0.59</v>
      </c>
      <c r="F208">
        <v>37</v>
      </c>
      <c r="G208">
        <v>0.5</v>
      </c>
      <c r="H208">
        <v>32</v>
      </c>
      <c r="I208" s="3">
        <f t="shared" si="7"/>
        <v>16</v>
      </c>
    </row>
    <row r="209" spans="1:9" x14ac:dyDescent="0.25">
      <c r="A209" s="1">
        <v>42943</v>
      </c>
      <c r="B209" s="1" t="str">
        <f t="shared" si="6"/>
        <v>Juli</v>
      </c>
      <c r="C209" t="s">
        <v>18</v>
      </c>
      <c r="D209">
        <v>97.899999999999991</v>
      </c>
      <c r="E209" s="2">
        <v>0.47</v>
      </c>
      <c r="F209">
        <v>74</v>
      </c>
      <c r="G209">
        <v>0.5</v>
      </c>
      <c r="H209">
        <v>43</v>
      </c>
      <c r="I209" s="3">
        <f t="shared" si="7"/>
        <v>21.5</v>
      </c>
    </row>
    <row r="210" spans="1:9" x14ac:dyDescent="0.25">
      <c r="A210" s="1">
        <v>42944</v>
      </c>
      <c r="B210" s="1" t="str">
        <f t="shared" si="6"/>
        <v>Juli</v>
      </c>
      <c r="C210" t="s">
        <v>20</v>
      </c>
      <c r="D210">
        <v>87.399999999999991</v>
      </c>
      <c r="E210" s="2">
        <v>0.51</v>
      </c>
      <c r="F210">
        <v>58</v>
      </c>
      <c r="G210">
        <v>0.5</v>
      </c>
      <c r="H210">
        <v>38</v>
      </c>
      <c r="I210" s="3">
        <f t="shared" si="7"/>
        <v>19</v>
      </c>
    </row>
    <row r="211" spans="1:9" x14ac:dyDescent="0.25">
      <c r="A211" s="1">
        <v>42945</v>
      </c>
      <c r="B211" s="1" t="str">
        <f t="shared" si="6"/>
        <v>Juli</v>
      </c>
      <c r="C211" t="s">
        <v>21</v>
      </c>
      <c r="D211">
        <v>85.5</v>
      </c>
      <c r="E211" s="2">
        <v>0.56999999999999995</v>
      </c>
      <c r="F211">
        <v>50</v>
      </c>
      <c r="G211">
        <v>0.5</v>
      </c>
      <c r="H211">
        <v>35</v>
      </c>
      <c r="I211" s="3">
        <f t="shared" si="7"/>
        <v>17.5</v>
      </c>
    </row>
    <row r="212" spans="1:9" x14ac:dyDescent="0.25">
      <c r="A212" s="1">
        <v>42946</v>
      </c>
      <c r="B212" s="1" t="str">
        <f t="shared" si="6"/>
        <v>Juli</v>
      </c>
      <c r="C212" t="s">
        <v>10</v>
      </c>
      <c r="D212">
        <v>78.199999999999989</v>
      </c>
      <c r="E212" s="2">
        <v>0.59</v>
      </c>
      <c r="F212">
        <v>52</v>
      </c>
      <c r="G212">
        <v>0.5</v>
      </c>
      <c r="H212">
        <v>34</v>
      </c>
      <c r="I212" s="3">
        <f t="shared" si="7"/>
        <v>17</v>
      </c>
    </row>
    <row r="213" spans="1:9" x14ac:dyDescent="0.25">
      <c r="A213" s="1">
        <v>42947</v>
      </c>
      <c r="B213" s="1" t="str">
        <f t="shared" si="6"/>
        <v>Juli</v>
      </c>
      <c r="C213" t="s">
        <v>12</v>
      </c>
      <c r="D213">
        <v>74.599999999999994</v>
      </c>
      <c r="E213" s="2">
        <v>0.61</v>
      </c>
      <c r="F213">
        <v>38</v>
      </c>
      <c r="G213">
        <v>0.5</v>
      </c>
      <c r="H213">
        <v>32</v>
      </c>
      <c r="I213" s="3">
        <f t="shared" si="7"/>
        <v>16</v>
      </c>
    </row>
    <row r="214" spans="1:9" x14ac:dyDescent="0.25">
      <c r="A214" s="1">
        <v>42948</v>
      </c>
      <c r="B214" s="1" t="str">
        <f t="shared" si="6"/>
        <v>Agustus</v>
      </c>
      <c r="C214" t="s">
        <v>14</v>
      </c>
      <c r="D214">
        <v>75.599999999999994</v>
      </c>
      <c r="E214" s="2">
        <v>0.63</v>
      </c>
      <c r="F214">
        <v>56</v>
      </c>
      <c r="G214">
        <v>0.5</v>
      </c>
      <c r="H214">
        <v>32</v>
      </c>
      <c r="I214" s="3">
        <f t="shared" si="7"/>
        <v>16</v>
      </c>
    </row>
    <row r="215" spans="1:9" x14ac:dyDescent="0.25">
      <c r="A215" s="1">
        <v>42949</v>
      </c>
      <c r="B215" s="1" t="str">
        <f t="shared" si="6"/>
        <v>Agustus</v>
      </c>
      <c r="C215" t="s">
        <v>16</v>
      </c>
      <c r="D215">
        <v>76.3</v>
      </c>
      <c r="E215" s="2">
        <v>0.63</v>
      </c>
      <c r="F215">
        <v>48</v>
      </c>
      <c r="G215">
        <v>0.5</v>
      </c>
      <c r="H215">
        <v>31</v>
      </c>
      <c r="I215" s="3">
        <f t="shared" si="7"/>
        <v>15.5</v>
      </c>
    </row>
    <row r="216" spans="1:9" x14ac:dyDescent="0.25">
      <c r="A216" s="1">
        <v>42950</v>
      </c>
      <c r="B216" s="1" t="str">
        <f t="shared" si="6"/>
        <v>Agustus</v>
      </c>
      <c r="C216" t="s">
        <v>18</v>
      </c>
      <c r="D216">
        <v>75</v>
      </c>
      <c r="E216" s="2">
        <v>0.63</v>
      </c>
      <c r="F216">
        <v>52</v>
      </c>
      <c r="G216">
        <v>0.5</v>
      </c>
      <c r="H216">
        <v>30</v>
      </c>
      <c r="I216" s="3">
        <f t="shared" si="7"/>
        <v>15</v>
      </c>
    </row>
    <row r="217" spans="1:9" x14ac:dyDescent="0.25">
      <c r="A217" s="1">
        <v>42951</v>
      </c>
      <c r="B217" s="1" t="str">
        <f t="shared" si="6"/>
        <v>Agustus</v>
      </c>
      <c r="C217" t="s">
        <v>20</v>
      </c>
      <c r="D217">
        <v>70.699999999999989</v>
      </c>
      <c r="E217" s="2">
        <v>0.69</v>
      </c>
      <c r="F217">
        <v>34</v>
      </c>
      <c r="G217">
        <v>0.5</v>
      </c>
      <c r="H217">
        <v>29</v>
      </c>
      <c r="I217" s="3">
        <f t="shared" si="7"/>
        <v>14.5</v>
      </c>
    </row>
    <row r="218" spans="1:9" x14ac:dyDescent="0.25">
      <c r="A218" s="1">
        <v>42952</v>
      </c>
      <c r="B218" s="1" t="str">
        <f t="shared" si="6"/>
        <v>Agustus</v>
      </c>
      <c r="C218" t="s">
        <v>21</v>
      </c>
      <c r="D218">
        <v>76.599999999999994</v>
      </c>
      <c r="E218" s="2">
        <v>0.61</v>
      </c>
      <c r="F218">
        <v>66</v>
      </c>
      <c r="G218">
        <v>0.5</v>
      </c>
      <c r="H218">
        <v>32</v>
      </c>
      <c r="I218" s="3">
        <f t="shared" si="7"/>
        <v>16</v>
      </c>
    </row>
    <row r="219" spans="1:9" x14ac:dyDescent="0.25">
      <c r="A219" s="1">
        <v>42953</v>
      </c>
      <c r="B219" s="1" t="str">
        <f t="shared" si="6"/>
        <v>Agustus</v>
      </c>
      <c r="C219" t="s">
        <v>10</v>
      </c>
      <c r="D219">
        <v>77.3</v>
      </c>
      <c r="E219" s="2">
        <v>0.61</v>
      </c>
      <c r="F219">
        <v>36</v>
      </c>
      <c r="G219">
        <v>0.5</v>
      </c>
      <c r="H219">
        <v>31</v>
      </c>
      <c r="I219" s="3">
        <f t="shared" si="7"/>
        <v>15.5</v>
      </c>
    </row>
    <row r="220" spans="1:9" x14ac:dyDescent="0.25">
      <c r="A220" s="1">
        <v>42954</v>
      </c>
      <c r="B220" s="1" t="str">
        <f t="shared" si="6"/>
        <v>Agustus</v>
      </c>
      <c r="C220" t="s">
        <v>12</v>
      </c>
      <c r="D220">
        <v>75</v>
      </c>
      <c r="E220" s="2">
        <v>0.67</v>
      </c>
      <c r="F220">
        <v>38</v>
      </c>
      <c r="G220">
        <v>0.5</v>
      </c>
      <c r="H220">
        <v>30</v>
      </c>
      <c r="I220" s="3">
        <f t="shared" si="7"/>
        <v>15</v>
      </c>
    </row>
    <row r="221" spans="1:9" x14ac:dyDescent="0.25">
      <c r="A221" s="1">
        <v>42955</v>
      </c>
      <c r="B221" s="1" t="str">
        <f t="shared" si="6"/>
        <v>Agustus</v>
      </c>
      <c r="C221" t="s">
        <v>14</v>
      </c>
      <c r="D221">
        <v>68.699999999999989</v>
      </c>
      <c r="E221" s="2">
        <v>0.65</v>
      </c>
      <c r="F221">
        <v>50</v>
      </c>
      <c r="G221">
        <v>0.5</v>
      </c>
      <c r="H221">
        <v>29</v>
      </c>
      <c r="I221" s="3">
        <f t="shared" si="7"/>
        <v>14.5</v>
      </c>
    </row>
    <row r="222" spans="1:9" x14ac:dyDescent="0.25">
      <c r="A222" s="1">
        <v>42956</v>
      </c>
      <c r="B222" s="1" t="str">
        <f t="shared" si="6"/>
        <v>Agustus</v>
      </c>
      <c r="C222" t="s">
        <v>16</v>
      </c>
      <c r="D222">
        <v>76.599999999999994</v>
      </c>
      <c r="E222" s="2">
        <v>0.63</v>
      </c>
      <c r="F222">
        <v>55</v>
      </c>
      <c r="G222">
        <v>0.5</v>
      </c>
      <c r="H222">
        <v>32</v>
      </c>
      <c r="I222" s="3">
        <f t="shared" si="7"/>
        <v>16</v>
      </c>
    </row>
    <row r="223" spans="1:9" x14ac:dyDescent="0.25">
      <c r="A223" s="1">
        <v>42957</v>
      </c>
      <c r="B223" s="1" t="str">
        <f t="shared" si="6"/>
        <v>Agustus</v>
      </c>
      <c r="C223" t="s">
        <v>18</v>
      </c>
      <c r="D223">
        <v>70.3</v>
      </c>
      <c r="E223" s="2">
        <v>0.65</v>
      </c>
      <c r="F223">
        <v>56</v>
      </c>
      <c r="G223">
        <v>0.5</v>
      </c>
      <c r="H223">
        <v>31</v>
      </c>
      <c r="I223" s="3">
        <f t="shared" si="7"/>
        <v>15.5</v>
      </c>
    </row>
    <row r="224" spans="1:9" x14ac:dyDescent="0.25">
      <c r="A224" s="1">
        <v>42958</v>
      </c>
      <c r="B224" s="1" t="str">
        <f t="shared" si="6"/>
        <v>Agustus</v>
      </c>
      <c r="C224" t="s">
        <v>20</v>
      </c>
      <c r="D224">
        <v>75</v>
      </c>
      <c r="E224" s="2">
        <v>0.67</v>
      </c>
      <c r="F224">
        <v>49</v>
      </c>
      <c r="G224">
        <v>0.5</v>
      </c>
      <c r="H224">
        <v>30</v>
      </c>
      <c r="I224" s="3">
        <f t="shared" si="7"/>
        <v>15</v>
      </c>
    </row>
    <row r="225" spans="1:9" x14ac:dyDescent="0.25">
      <c r="A225" s="1">
        <v>42959</v>
      </c>
      <c r="B225" s="1" t="str">
        <f t="shared" si="6"/>
        <v>Agustus</v>
      </c>
      <c r="C225" t="s">
        <v>21</v>
      </c>
      <c r="D225">
        <v>67.699999999999989</v>
      </c>
      <c r="E225" s="2">
        <v>0.65</v>
      </c>
      <c r="F225">
        <v>43</v>
      </c>
      <c r="G225">
        <v>0.5</v>
      </c>
      <c r="H225">
        <v>29</v>
      </c>
      <c r="I225" s="3">
        <f t="shared" si="7"/>
        <v>14.5</v>
      </c>
    </row>
    <row r="226" spans="1:9" x14ac:dyDescent="0.25">
      <c r="A226" s="1">
        <v>42960</v>
      </c>
      <c r="B226" s="1" t="str">
        <f t="shared" si="6"/>
        <v>Agustus</v>
      </c>
      <c r="C226" t="s">
        <v>10</v>
      </c>
      <c r="D226">
        <v>67.699999999999989</v>
      </c>
      <c r="E226" s="2">
        <v>0.65</v>
      </c>
      <c r="F226">
        <v>54</v>
      </c>
      <c r="G226">
        <v>0.5</v>
      </c>
      <c r="H226">
        <v>29</v>
      </c>
      <c r="I226" s="3">
        <f t="shared" si="7"/>
        <v>14.5</v>
      </c>
    </row>
    <row r="227" spans="1:9" x14ac:dyDescent="0.25">
      <c r="A227" s="1">
        <v>42961</v>
      </c>
      <c r="B227" s="1" t="str">
        <f t="shared" si="6"/>
        <v>Agustus</v>
      </c>
      <c r="C227" t="s">
        <v>12</v>
      </c>
      <c r="D227">
        <v>72.599999999999994</v>
      </c>
      <c r="E227" s="2">
        <v>0.59</v>
      </c>
      <c r="F227">
        <v>43</v>
      </c>
      <c r="G227">
        <v>0.5</v>
      </c>
      <c r="H227">
        <v>32</v>
      </c>
      <c r="I227" s="3">
        <f t="shared" si="7"/>
        <v>16</v>
      </c>
    </row>
    <row r="228" spans="1:9" x14ac:dyDescent="0.25">
      <c r="A228" s="1">
        <v>42962</v>
      </c>
      <c r="B228" s="1" t="str">
        <f t="shared" si="6"/>
        <v>Agustus</v>
      </c>
      <c r="C228" t="s">
        <v>14</v>
      </c>
      <c r="D228">
        <v>74.3</v>
      </c>
      <c r="E228" s="2">
        <v>0.63</v>
      </c>
      <c r="F228">
        <v>44</v>
      </c>
      <c r="G228">
        <v>0.5</v>
      </c>
      <c r="H228">
        <v>31</v>
      </c>
      <c r="I228" s="3">
        <f t="shared" si="7"/>
        <v>15.5</v>
      </c>
    </row>
    <row r="229" spans="1:9" x14ac:dyDescent="0.25">
      <c r="A229" s="1">
        <v>42963</v>
      </c>
      <c r="B229" s="1" t="str">
        <f t="shared" si="6"/>
        <v>Agustus</v>
      </c>
      <c r="C229" t="s">
        <v>16</v>
      </c>
      <c r="D229">
        <v>71</v>
      </c>
      <c r="E229" s="2">
        <v>0.63</v>
      </c>
      <c r="F229">
        <v>49</v>
      </c>
      <c r="G229">
        <v>0.5</v>
      </c>
      <c r="H229">
        <v>30</v>
      </c>
      <c r="I229" s="3">
        <f t="shared" si="7"/>
        <v>15</v>
      </c>
    </row>
    <row r="230" spans="1:9" x14ac:dyDescent="0.25">
      <c r="A230" s="1">
        <v>42964</v>
      </c>
      <c r="B230" s="1" t="str">
        <f t="shared" si="6"/>
        <v>Agustus</v>
      </c>
      <c r="C230" t="s">
        <v>18</v>
      </c>
      <c r="D230">
        <v>68</v>
      </c>
      <c r="E230" s="2">
        <v>0.67</v>
      </c>
      <c r="F230">
        <v>42</v>
      </c>
      <c r="G230">
        <v>0.5</v>
      </c>
      <c r="H230">
        <v>30</v>
      </c>
      <c r="I230" s="3">
        <f t="shared" si="7"/>
        <v>15</v>
      </c>
    </row>
    <row r="231" spans="1:9" x14ac:dyDescent="0.25">
      <c r="A231" s="1">
        <v>42965</v>
      </c>
      <c r="B231" s="1" t="str">
        <f t="shared" si="6"/>
        <v>Agustus</v>
      </c>
      <c r="C231" t="s">
        <v>20</v>
      </c>
      <c r="D231">
        <v>65.699999999999989</v>
      </c>
      <c r="E231" s="2">
        <v>0.69</v>
      </c>
      <c r="F231">
        <v>45</v>
      </c>
      <c r="G231">
        <v>0.5</v>
      </c>
      <c r="H231">
        <v>29</v>
      </c>
      <c r="I231" s="3">
        <f t="shared" si="7"/>
        <v>14.5</v>
      </c>
    </row>
    <row r="232" spans="1:9" x14ac:dyDescent="0.25">
      <c r="A232" s="1">
        <v>42966</v>
      </c>
      <c r="B232" s="1" t="str">
        <f t="shared" si="6"/>
        <v>Agustus</v>
      </c>
      <c r="C232" t="s">
        <v>21</v>
      </c>
      <c r="D232">
        <v>79.599999999999994</v>
      </c>
      <c r="E232" s="2">
        <v>0.61</v>
      </c>
      <c r="F232">
        <v>58</v>
      </c>
      <c r="G232">
        <v>0.5</v>
      </c>
      <c r="H232">
        <v>32</v>
      </c>
      <c r="I232" s="3">
        <f t="shared" si="7"/>
        <v>16</v>
      </c>
    </row>
    <row r="233" spans="1:9" x14ac:dyDescent="0.25">
      <c r="A233" s="1">
        <v>42967</v>
      </c>
      <c r="B233" s="1" t="str">
        <f t="shared" si="6"/>
        <v>Agustus</v>
      </c>
      <c r="C233" t="s">
        <v>10</v>
      </c>
      <c r="D233">
        <v>74.3</v>
      </c>
      <c r="E233" s="2">
        <v>0.65</v>
      </c>
      <c r="F233">
        <v>53</v>
      </c>
      <c r="G233">
        <v>0.5</v>
      </c>
      <c r="H233">
        <v>31</v>
      </c>
      <c r="I233" s="3">
        <f t="shared" si="7"/>
        <v>15.5</v>
      </c>
    </row>
    <row r="234" spans="1:9" x14ac:dyDescent="0.25">
      <c r="A234" s="1">
        <v>42968</v>
      </c>
      <c r="B234" s="1" t="str">
        <f t="shared" si="6"/>
        <v>Agustus</v>
      </c>
      <c r="C234" t="s">
        <v>12</v>
      </c>
      <c r="D234">
        <v>68</v>
      </c>
      <c r="E234" s="2">
        <v>0.65</v>
      </c>
      <c r="F234">
        <v>58</v>
      </c>
      <c r="G234">
        <v>0.5</v>
      </c>
      <c r="H234">
        <v>30</v>
      </c>
      <c r="I234" s="3">
        <f t="shared" si="7"/>
        <v>15</v>
      </c>
    </row>
    <row r="235" spans="1:9" x14ac:dyDescent="0.25">
      <c r="A235" s="1">
        <v>42969</v>
      </c>
      <c r="B235" s="1" t="str">
        <f t="shared" si="6"/>
        <v>Agustus</v>
      </c>
      <c r="C235" t="s">
        <v>14</v>
      </c>
      <c r="D235">
        <v>69</v>
      </c>
      <c r="E235" s="2">
        <v>0.63</v>
      </c>
      <c r="F235">
        <v>55</v>
      </c>
      <c r="G235">
        <v>0.5</v>
      </c>
      <c r="H235">
        <v>30</v>
      </c>
      <c r="I235" s="3">
        <f t="shared" si="7"/>
        <v>15</v>
      </c>
    </row>
    <row r="236" spans="1:9" x14ac:dyDescent="0.25">
      <c r="A236" s="1">
        <v>42970</v>
      </c>
      <c r="B236" s="1" t="str">
        <f t="shared" si="6"/>
        <v>Agustus</v>
      </c>
      <c r="C236" t="s">
        <v>16</v>
      </c>
      <c r="D236">
        <v>70.699999999999989</v>
      </c>
      <c r="E236" s="2">
        <v>0.67</v>
      </c>
      <c r="F236">
        <v>33</v>
      </c>
      <c r="G236">
        <v>0.5</v>
      </c>
      <c r="H236">
        <v>29</v>
      </c>
      <c r="I236" s="3">
        <f t="shared" si="7"/>
        <v>14.5</v>
      </c>
    </row>
    <row r="237" spans="1:9" x14ac:dyDescent="0.25">
      <c r="A237" s="1">
        <v>42971</v>
      </c>
      <c r="B237" s="1" t="str">
        <f t="shared" si="6"/>
        <v>Agustus</v>
      </c>
      <c r="C237" t="s">
        <v>18</v>
      </c>
      <c r="D237">
        <v>74.599999999999994</v>
      </c>
      <c r="E237" s="2">
        <v>0.59</v>
      </c>
      <c r="F237">
        <v>64</v>
      </c>
      <c r="G237">
        <v>0.5</v>
      </c>
      <c r="H237">
        <v>32</v>
      </c>
      <c r="I237" s="3">
        <f t="shared" si="7"/>
        <v>16</v>
      </c>
    </row>
    <row r="238" spans="1:9" x14ac:dyDescent="0.25">
      <c r="A238" s="1">
        <v>42972</v>
      </c>
      <c r="B238" s="1" t="str">
        <f t="shared" si="6"/>
        <v>Agustus</v>
      </c>
      <c r="C238" t="s">
        <v>20</v>
      </c>
      <c r="D238">
        <v>71</v>
      </c>
      <c r="E238" s="2">
        <v>0.63</v>
      </c>
      <c r="F238">
        <v>55</v>
      </c>
      <c r="G238">
        <v>0.5</v>
      </c>
      <c r="H238">
        <v>30</v>
      </c>
      <c r="I238" s="3">
        <f t="shared" si="7"/>
        <v>15</v>
      </c>
    </row>
    <row r="239" spans="1:9" x14ac:dyDescent="0.25">
      <c r="A239" s="1">
        <v>42973</v>
      </c>
      <c r="B239" s="1" t="str">
        <f t="shared" si="6"/>
        <v>Agustus</v>
      </c>
      <c r="C239" t="s">
        <v>21</v>
      </c>
      <c r="D239">
        <v>70</v>
      </c>
      <c r="E239" s="2">
        <v>0.63</v>
      </c>
      <c r="F239">
        <v>46</v>
      </c>
      <c r="G239">
        <v>0.5</v>
      </c>
      <c r="H239">
        <v>30</v>
      </c>
      <c r="I239" s="3">
        <f t="shared" si="7"/>
        <v>15</v>
      </c>
    </row>
    <row r="240" spans="1:9" x14ac:dyDescent="0.25">
      <c r="A240" s="1">
        <v>42974</v>
      </c>
      <c r="B240" s="1" t="str">
        <f t="shared" si="6"/>
        <v>Agustus</v>
      </c>
      <c r="C240" t="s">
        <v>10</v>
      </c>
      <c r="D240">
        <v>65.699999999999989</v>
      </c>
      <c r="E240" s="2">
        <v>0.65</v>
      </c>
      <c r="F240">
        <v>45</v>
      </c>
      <c r="G240">
        <v>0.5</v>
      </c>
      <c r="H240">
        <v>29</v>
      </c>
      <c r="I240" s="3">
        <f t="shared" si="7"/>
        <v>14.5</v>
      </c>
    </row>
    <row r="241" spans="1:9" x14ac:dyDescent="0.25">
      <c r="A241" s="1">
        <v>42975</v>
      </c>
      <c r="B241" s="1" t="str">
        <f t="shared" si="6"/>
        <v>Agustus</v>
      </c>
      <c r="C241" t="s">
        <v>12</v>
      </c>
      <c r="D241">
        <v>77.599999999999994</v>
      </c>
      <c r="E241" s="2">
        <v>0.63</v>
      </c>
      <c r="F241">
        <v>49</v>
      </c>
      <c r="G241">
        <v>0.5</v>
      </c>
      <c r="H241">
        <v>32</v>
      </c>
      <c r="I241" s="3">
        <f t="shared" si="7"/>
        <v>16</v>
      </c>
    </row>
    <row r="242" spans="1:9" x14ac:dyDescent="0.25">
      <c r="A242" s="1">
        <v>42976</v>
      </c>
      <c r="B242" s="1" t="str">
        <f t="shared" si="6"/>
        <v>Agustus</v>
      </c>
      <c r="C242" t="s">
        <v>14</v>
      </c>
      <c r="D242">
        <v>75</v>
      </c>
      <c r="E242" s="2">
        <v>0.65</v>
      </c>
      <c r="F242">
        <v>40</v>
      </c>
      <c r="G242">
        <v>0.5</v>
      </c>
      <c r="H242">
        <v>30</v>
      </c>
      <c r="I242" s="3">
        <f t="shared" si="7"/>
        <v>15</v>
      </c>
    </row>
    <row r="243" spans="1:9" x14ac:dyDescent="0.25">
      <c r="A243" s="1">
        <v>42977</v>
      </c>
      <c r="B243" s="1" t="str">
        <f t="shared" si="6"/>
        <v>Agustus</v>
      </c>
      <c r="C243" t="s">
        <v>16</v>
      </c>
      <c r="D243">
        <v>72</v>
      </c>
      <c r="E243" s="2">
        <v>0.63</v>
      </c>
      <c r="F243">
        <v>51</v>
      </c>
      <c r="G243">
        <v>0.5</v>
      </c>
      <c r="H243">
        <v>30</v>
      </c>
      <c r="I243" s="3">
        <f t="shared" si="7"/>
        <v>15</v>
      </c>
    </row>
    <row r="244" spans="1:9" x14ac:dyDescent="0.25">
      <c r="A244" s="1">
        <v>42978</v>
      </c>
      <c r="B244" s="1" t="str">
        <f t="shared" si="6"/>
        <v>Agustus</v>
      </c>
      <c r="C244" t="s">
        <v>18</v>
      </c>
      <c r="D244">
        <v>67.699999999999989</v>
      </c>
      <c r="E244" s="2">
        <v>0.69</v>
      </c>
      <c r="F244">
        <v>58</v>
      </c>
      <c r="G244">
        <v>0.5</v>
      </c>
      <c r="H244">
        <v>29</v>
      </c>
      <c r="I244" s="3">
        <f t="shared" si="7"/>
        <v>14.5</v>
      </c>
    </row>
    <row r="245" spans="1:9" x14ac:dyDescent="0.25">
      <c r="A245" s="1">
        <v>42979</v>
      </c>
      <c r="B245" s="1" t="str">
        <f t="shared" si="6"/>
        <v>September</v>
      </c>
      <c r="C245" t="s">
        <v>20</v>
      </c>
      <c r="D245">
        <v>71.699999999999989</v>
      </c>
      <c r="E245" s="2">
        <v>0.69</v>
      </c>
      <c r="F245">
        <v>41</v>
      </c>
      <c r="G245">
        <v>0.3</v>
      </c>
      <c r="H245">
        <v>29</v>
      </c>
      <c r="I245" s="3">
        <f t="shared" si="7"/>
        <v>8.6999999999999993</v>
      </c>
    </row>
    <row r="246" spans="1:9" x14ac:dyDescent="0.25">
      <c r="A246" s="1">
        <v>42980</v>
      </c>
      <c r="B246" s="1" t="str">
        <f t="shared" si="6"/>
        <v>September</v>
      </c>
      <c r="C246" t="s">
        <v>21</v>
      </c>
      <c r="D246">
        <v>67.399999999999991</v>
      </c>
      <c r="E246" s="2">
        <v>0.69</v>
      </c>
      <c r="F246">
        <v>53</v>
      </c>
      <c r="G246">
        <v>0.3</v>
      </c>
      <c r="H246">
        <v>28</v>
      </c>
      <c r="I246" s="3">
        <f t="shared" si="7"/>
        <v>8.4</v>
      </c>
    </row>
    <row r="247" spans="1:9" x14ac:dyDescent="0.25">
      <c r="A247" s="1">
        <v>42981</v>
      </c>
      <c r="B247" s="1" t="str">
        <f t="shared" si="6"/>
        <v>September</v>
      </c>
      <c r="C247" t="s">
        <v>10</v>
      </c>
      <c r="D247">
        <v>61.099999999999994</v>
      </c>
      <c r="E247" s="2">
        <v>0.69</v>
      </c>
      <c r="F247">
        <v>50</v>
      </c>
      <c r="G247">
        <v>0.3</v>
      </c>
      <c r="H247">
        <v>27</v>
      </c>
      <c r="I247" s="3">
        <f t="shared" si="7"/>
        <v>8.1</v>
      </c>
    </row>
    <row r="248" spans="1:9" x14ac:dyDescent="0.25">
      <c r="A248" s="1">
        <v>42982</v>
      </c>
      <c r="B248" s="1" t="str">
        <f t="shared" si="6"/>
        <v>September</v>
      </c>
      <c r="C248" t="s">
        <v>12</v>
      </c>
      <c r="D248">
        <v>59.8</v>
      </c>
      <c r="E248" s="2">
        <v>0.74</v>
      </c>
      <c r="F248">
        <v>54</v>
      </c>
      <c r="G248">
        <v>0.3</v>
      </c>
      <c r="H248">
        <v>26</v>
      </c>
      <c r="I248" s="3">
        <f t="shared" si="7"/>
        <v>7.8</v>
      </c>
    </row>
    <row r="249" spans="1:9" x14ac:dyDescent="0.25">
      <c r="A249" s="1">
        <v>42983</v>
      </c>
      <c r="B249" s="1" t="str">
        <f t="shared" si="6"/>
        <v>September</v>
      </c>
      <c r="C249" t="s">
        <v>14</v>
      </c>
      <c r="D249">
        <v>61.8</v>
      </c>
      <c r="E249" s="2">
        <v>0.71</v>
      </c>
      <c r="F249">
        <v>39</v>
      </c>
      <c r="G249">
        <v>0.3</v>
      </c>
      <c r="H249">
        <v>26</v>
      </c>
      <c r="I249" s="3">
        <f t="shared" si="7"/>
        <v>7.8</v>
      </c>
    </row>
    <row r="250" spans="1:9" x14ac:dyDescent="0.25">
      <c r="A250" s="1">
        <v>42984</v>
      </c>
      <c r="B250" s="1" t="str">
        <f t="shared" si="6"/>
        <v>September</v>
      </c>
      <c r="C250" t="s">
        <v>16</v>
      </c>
      <c r="D250">
        <v>71.699999999999989</v>
      </c>
      <c r="E250" s="2">
        <v>0.69</v>
      </c>
      <c r="F250">
        <v>60</v>
      </c>
      <c r="G250">
        <v>0.3</v>
      </c>
      <c r="H250">
        <v>29</v>
      </c>
      <c r="I250" s="3">
        <f t="shared" si="7"/>
        <v>8.6999999999999993</v>
      </c>
    </row>
    <row r="251" spans="1:9" x14ac:dyDescent="0.25">
      <c r="A251" s="1">
        <v>42985</v>
      </c>
      <c r="B251" s="1" t="str">
        <f t="shared" si="6"/>
        <v>September</v>
      </c>
      <c r="C251" t="s">
        <v>18</v>
      </c>
      <c r="D251">
        <v>68.399999999999991</v>
      </c>
      <c r="E251" s="2">
        <v>0.67</v>
      </c>
      <c r="F251">
        <v>49</v>
      </c>
      <c r="G251">
        <v>0.3</v>
      </c>
      <c r="H251">
        <v>28</v>
      </c>
      <c r="I251" s="3">
        <f t="shared" si="7"/>
        <v>8.4</v>
      </c>
    </row>
    <row r="252" spans="1:9" x14ac:dyDescent="0.25">
      <c r="A252" s="1">
        <v>42986</v>
      </c>
      <c r="B252" s="1" t="str">
        <f t="shared" si="6"/>
        <v>September</v>
      </c>
      <c r="C252" t="s">
        <v>20</v>
      </c>
      <c r="D252">
        <v>65.099999999999994</v>
      </c>
      <c r="E252" s="2">
        <v>0.71</v>
      </c>
      <c r="F252">
        <v>37</v>
      </c>
      <c r="G252">
        <v>0.3</v>
      </c>
      <c r="H252">
        <v>27</v>
      </c>
      <c r="I252" s="3">
        <f t="shared" si="7"/>
        <v>8.1</v>
      </c>
    </row>
    <row r="253" spans="1:9" x14ac:dyDescent="0.25">
      <c r="A253" s="1">
        <v>42987</v>
      </c>
      <c r="B253" s="1" t="str">
        <f t="shared" si="6"/>
        <v>September</v>
      </c>
      <c r="C253" t="s">
        <v>21</v>
      </c>
      <c r="D253">
        <v>64.8</v>
      </c>
      <c r="E253" s="2">
        <v>0.77</v>
      </c>
      <c r="F253">
        <v>45</v>
      </c>
      <c r="G253">
        <v>0.3</v>
      </c>
      <c r="H253">
        <v>26</v>
      </c>
      <c r="I253" s="3">
        <f t="shared" si="7"/>
        <v>7.8</v>
      </c>
    </row>
    <row r="254" spans="1:9" x14ac:dyDescent="0.25">
      <c r="A254" s="1">
        <v>42988</v>
      </c>
      <c r="B254" s="1" t="str">
        <f t="shared" si="6"/>
        <v>September</v>
      </c>
      <c r="C254" t="s">
        <v>10</v>
      </c>
      <c r="D254">
        <v>61.8</v>
      </c>
      <c r="E254" s="2">
        <v>0.74</v>
      </c>
      <c r="F254">
        <v>50</v>
      </c>
      <c r="G254">
        <v>0.3</v>
      </c>
      <c r="H254">
        <v>26</v>
      </c>
      <c r="I254" s="3">
        <f t="shared" si="7"/>
        <v>7.8</v>
      </c>
    </row>
    <row r="255" spans="1:9" x14ac:dyDescent="0.25">
      <c r="A255" s="1">
        <v>42989</v>
      </c>
      <c r="B255" s="1" t="str">
        <f t="shared" si="6"/>
        <v>September</v>
      </c>
      <c r="C255" t="s">
        <v>12</v>
      </c>
      <c r="D255">
        <v>68.399999999999991</v>
      </c>
      <c r="E255" s="2">
        <v>0.69</v>
      </c>
      <c r="F255">
        <v>38</v>
      </c>
      <c r="G255">
        <v>0.3</v>
      </c>
      <c r="H255">
        <v>28</v>
      </c>
      <c r="I255" s="3">
        <f t="shared" si="7"/>
        <v>8.4</v>
      </c>
    </row>
    <row r="256" spans="1:9" x14ac:dyDescent="0.25">
      <c r="A256" s="1">
        <v>42990</v>
      </c>
      <c r="B256" s="1" t="str">
        <f t="shared" si="6"/>
        <v>September</v>
      </c>
      <c r="C256" t="s">
        <v>14</v>
      </c>
      <c r="D256">
        <v>61.099999999999994</v>
      </c>
      <c r="E256" s="2">
        <v>0.71</v>
      </c>
      <c r="F256">
        <v>36</v>
      </c>
      <c r="G256">
        <v>0.3</v>
      </c>
      <c r="H256">
        <v>27</v>
      </c>
      <c r="I256" s="3">
        <f t="shared" si="7"/>
        <v>8.1</v>
      </c>
    </row>
    <row r="257" spans="1:9" x14ac:dyDescent="0.25">
      <c r="A257" s="1">
        <v>42991</v>
      </c>
      <c r="B257" s="1" t="str">
        <f t="shared" si="6"/>
        <v>September</v>
      </c>
      <c r="C257" t="s">
        <v>16</v>
      </c>
      <c r="D257">
        <v>64.8</v>
      </c>
      <c r="E257" s="2">
        <v>0.71</v>
      </c>
      <c r="F257">
        <v>42</v>
      </c>
      <c r="G257">
        <v>0.3</v>
      </c>
      <c r="H257">
        <v>26</v>
      </c>
      <c r="I257" s="3">
        <f t="shared" si="7"/>
        <v>7.8</v>
      </c>
    </row>
    <row r="258" spans="1:9" x14ac:dyDescent="0.25">
      <c r="A258" s="1">
        <v>42992</v>
      </c>
      <c r="B258" s="1" t="str">
        <f t="shared" ref="B258:B321" si="8">TEXT(A258, "mmmm")</f>
        <v>September</v>
      </c>
      <c r="C258" t="s">
        <v>18</v>
      </c>
      <c r="D258">
        <v>63.8</v>
      </c>
      <c r="E258" s="2">
        <v>0.71</v>
      </c>
      <c r="F258">
        <v>29</v>
      </c>
      <c r="G258">
        <v>0.3</v>
      </c>
      <c r="H258">
        <v>26</v>
      </c>
      <c r="I258" s="3">
        <f t="shared" ref="I258:I321" si="9" xml:space="preserve"> G258*H258</f>
        <v>7.8</v>
      </c>
    </row>
    <row r="259" spans="1:9" x14ac:dyDescent="0.25">
      <c r="A259" s="1">
        <v>42993</v>
      </c>
      <c r="B259" s="1" t="str">
        <f t="shared" si="8"/>
        <v>September</v>
      </c>
      <c r="C259" t="s">
        <v>20</v>
      </c>
      <c r="D259">
        <v>63.399999999999991</v>
      </c>
      <c r="E259" s="2">
        <v>0.67</v>
      </c>
      <c r="F259">
        <v>41</v>
      </c>
      <c r="G259">
        <v>0.3</v>
      </c>
      <c r="H259">
        <v>28</v>
      </c>
      <c r="I259" s="3">
        <f t="shared" si="9"/>
        <v>8.4</v>
      </c>
    </row>
    <row r="260" spans="1:9" x14ac:dyDescent="0.25">
      <c r="A260" s="1">
        <v>42994</v>
      </c>
      <c r="B260" s="1" t="str">
        <f t="shared" si="8"/>
        <v>September</v>
      </c>
      <c r="C260" t="s">
        <v>21</v>
      </c>
      <c r="D260">
        <v>68.099999999999994</v>
      </c>
      <c r="E260" s="2">
        <v>0.69</v>
      </c>
      <c r="F260">
        <v>37</v>
      </c>
      <c r="G260">
        <v>0.3</v>
      </c>
      <c r="H260">
        <v>27</v>
      </c>
      <c r="I260" s="3">
        <f t="shared" si="9"/>
        <v>8.1</v>
      </c>
    </row>
    <row r="261" spans="1:9" x14ac:dyDescent="0.25">
      <c r="A261" s="1">
        <v>42995</v>
      </c>
      <c r="B261" s="1" t="str">
        <f t="shared" si="8"/>
        <v>September</v>
      </c>
      <c r="C261" t="s">
        <v>10</v>
      </c>
      <c r="D261">
        <v>59.8</v>
      </c>
      <c r="E261" s="2">
        <v>0.71</v>
      </c>
      <c r="F261">
        <v>53</v>
      </c>
      <c r="G261">
        <v>0.3</v>
      </c>
      <c r="H261">
        <v>26</v>
      </c>
      <c r="I261" s="3">
        <f t="shared" si="9"/>
        <v>7.8</v>
      </c>
    </row>
    <row r="262" spans="1:9" x14ac:dyDescent="0.25">
      <c r="A262" s="1">
        <v>42996</v>
      </c>
      <c r="B262" s="1" t="str">
        <f t="shared" si="8"/>
        <v>September</v>
      </c>
      <c r="C262" t="s">
        <v>12</v>
      </c>
      <c r="D262">
        <v>64.8</v>
      </c>
      <c r="E262" s="2">
        <v>0.71</v>
      </c>
      <c r="F262">
        <v>37</v>
      </c>
      <c r="G262">
        <v>0.3</v>
      </c>
      <c r="H262">
        <v>26</v>
      </c>
      <c r="I262" s="3">
        <f t="shared" si="9"/>
        <v>7.8</v>
      </c>
    </row>
    <row r="263" spans="1:9" x14ac:dyDescent="0.25">
      <c r="A263" s="1">
        <v>42997</v>
      </c>
      <c r="B263" s="1" t="str">
        <f t="shared" si="8"/>
        <v>September</v>
      </c>
      <c r="C263" t="s">
        <v>14</v>
      </c>
      <c r="D263">
        <v>67.399999999999991</v>
      </c>
      <c r="E263" s="2">
        <v>0.67</v>
      </c>
      <c r="F263">
        <v>48</v>
      </c>
      <c r="G263">
        <v>0.3</v>
      </c>
      <c r="H263">
        <v>28</v>
      </c>
      <c r="I263" s="3">
        <f t="shared" si="9"/>
        <v>8.4</v>
      </c>
    </row>
    <row r="264" spans="1:9" x14ac:dyDescent="0.25">
      <c r="A264" s="1">
        <v>42998</v>
      </c>
      <c r="B264" s="1" t="str">
        <f t="shared" si="8"/>
        <v>September</v>
      </c>
      <c r="C264" t="s">
        <v>16</v>
      </c>
      <c r="D264">
        <v>67.099999999999994</v>
      </c>
      <c r="E264" s="2">
        <v>0.69</v>
      </c>
      <c r="F264">
        <v>52</v>
      </c>
      <c r="G264">
        <v>0.3</v>
      </c>
      <c r="H264">
        <v>27</v>
      </c>
      <c r="I264" s="3">
        <f t="shared" si="9"/>
        <v>8.1</v>
      </c>
    </row>
    <row r="265" spans="1:9" x14ac:dyDescent="0.25">
      <c r="A265" s="1">
        <v>42999</v>
      </c>
      <c r="B265" s="1" t="str">
        <f t="shared" si="8"/>
        <v>September</v>
      </c>
      <c r="C265" t="s">
        <v>18</v>
      </c>
      <c r="D265">
        <v>59.8</v>
      </c>
      <c r="E265" s="2">
        <v>0.71</v>
      </c>
      <c r="F265">
        <v>42</v>
      </c>
      <c r="G265">
        <v>0.3</v>
      </c>
      <c r="H265">
        <v>26</v>
      </c>
      <c r="I265" s="3">
        <f t="shared" si="9"/>
        <v>7.8</v>
      </c>
    </row>
    <row r="266" spans="1:9" x14ac:dyDescent="0.25">
      <c r="A266" s="1">
        <v>43000</v>
      </c>
      <c r="B266" s="1" t="str">
        <f t="shared" si="8"/>
        <v>September</v>
      </c>
      <c r="C266" t="s">
        <v>20</v>
      </c>
      <c r="D266">
        <v>64.8</v>
      </c>
      <c r="E266" s="2">
        <v>0.74</v>
      </c>
      <c r="F266">
        <v>34</v>
      </c>
      <c r="G266">
        <v>0.3</v>
      </c>
      <c r="H266">
        <v>26</v>
      </c>
      <c r="I266" s="3">
        <f t="shared" si="9"/>
        <v>7.8</v>
      </c>
    </row>
    <row r="267" spans="1:9" x14ac:dyDescent="0.25">
      <c r="A267" s="1">
        <v>43001</v>
      </c>
      <c r="B267" s="1" t="str">
        <f t="shared" si="8"/>
        <v>September</v>
      </c>
      <c r="C267" t="s">
        <v>21</v>
      </c>
      <c r="D267">
        <v>63.399999999999991</v>
      </c>
      <c r="E267" s="2">
        <v>0.71</v>
      </c>
      <c r="F267">
        <v>39</v>
      </c>
      <c r="G267">
        <v>0.3</v>
      </c>
      <c r="H267">
        <v>28</v>
      </c>
      <c r="I267" s="3">
        <f t="shared" si="9"/>
        <v>8.4</v>
      </c>
    </row>
    <row r="268" spans="1:9" x14ac:dyDescent="0.25">
      <c r="A268" s="1">
        <v>43002</v>
      </c>
      <c r="B268" s="1" t="str">
        <f t="shared" si="8"/>
        <v>September</v>
      </c>
      <c r="C268" t="s">
        <v>10</v>
      </c>
      <c r="D268">
        <v>63.399999999999991</v>
      </c>
      <c r="E268" s="2">
        <v>0.71</v>
      </c>
      <c r="F268">
        <v>43</v>
      </c>
      <c r="G268">
        <v>0.3</v>
      </c>
      <c r="H268">
        <v>28</v>
      </c>
      <c r="I268" s="3">
        <f t="shared" si="9"/>
        <v>8.4</v>
      </c>
    </row>
    <row r="269" spans="1:9" x14ac:dyDescent="0.25">
      <c r="A269" s="1">
        <v>43003</v>
      </c>
      <c r="B269" s="1" t="str">
        <f t="shared" si="8"/>
        <v>September</v>
      </c>
      <c r="C269" t="s">
        <v>12</v>
      </c>
      <c r="D269">
        <v>61.099999999999994</v>
      </c>
      <c r="E269" s="2">
        <v>0.71</v>
      </c>
      <c r="F269">
        <v>33</v>
      </c>
      <c r="G269">
        <v>0.3</v>
      </c>
      <c r="H269">
        <v>27</v>
      </c>
      <c r="I269" s="3">
        <f t="shared" si="9"/>
        <v>8.1</v>
      </c>
    </row>
    <row r="270" spans="1:9" x14ac:dyDescent="0.25">
      <c r="A270" s="1">
        <v>43004</v>
      </c>
      <c r="B270" s="1" t="str">
        <f t="shared" si="8"/>
        <v>September</v>
      </c>
      <c r="C270" t="s">
        <v>14</v>
      </c>
      <c r="D270">
        <v>61.8</v>
      </c>
      <c r="E270" s="2">
        <v>0.77</v>
      </c>
      <c r="F270">
        <v>51</v>
      </c>
      <c r="G270">
        <v>0.3</v>
      </c>
      <c r="H270">
        <v>26</v>
      </c>
      <c r="I270" s="3">
        <f t="shared" si="9"/>
        <v>7.8</v>
      </c>
    </row>
    <row r="271" spans="1:9" x14ac:dyDescent="0.25">
      <c r="A271" s="1">
        <v>43005</v>
      </c>
      <c r="B271" s="1" t="str">
        <f t="shared" si="8"/>
        <v>September</v>
      </c>
      <c r="C271" t="s">
        <v>16</v>
      </c>
      <c r="D271">
        <v>70.699999999999989</v>
      </c>
      <c r="E271" s="2">
        <v>0.67</v>
      </c>
      <c r="F271">
        <v>51</v>
      </c>
      <c r="G271">
        <v>0.3</v>
      </c>
      <c r="H271">
        <v>29</v>
      </c>
      <c r="I271" s="3">
        <f t="shared" si="9"/>
        <v>8.6999999999999993</v>
      </c>
    </row>
    <row r="272" spans="1:9" x14ac:dyDescent="0.25">
      <c r="A272" s="1">
        <v>43006</v>
      </c>
      <c r="B272" s="1" t="str">
        <f t="shared" si="8"/>
        <v>September</v>
      </c>
      <c r="C272" t="s">
        <v>18</v>
      </c>
      <c r="D272">
        <v>67.399999999999991</v>
      </c>
      <c r="E272" s="2">
        <v>0.69</v>
      </c>
      <c r="F272">
        <v>38</v>
      </c>
      <c r="G272">
        <v>0.3</v>
      </c>
      <c r="H272">
        <v>28</v>
      </c>
      <c r="I272" s="3">
        <f t="shared" si="9"/>
        <v>8.4</v>
      </c>
    </row>
    <row r="273" spans="1:9" x14ac:dyDescent="0.25">
      <c r="A273" s="1">
        <v>43007</v>
      </c>
      <c r="B273" s="1" t="str">
        <f t="shared" si="8"/>
        <v>September</v>
      </c>
      <c r="C273" t="s">
        <v>20</v>
      </c>
      <c r="D273">
        <v>66.099999999999994</v>
      </c>
      <c r="E273" s="2">
        <v>0.71</v>
      </c>
      <c r="F273">
        <v>48</v>
      </c>
      <c r="G273">
        <v>0.3</v>
      </c>
      <c r="H273">
        <v>27</v>
      </c>
      <c r="I273" s="3">
        <f t="shared" si="9"/>
        <v>8.1</v>
      </c>
    </row>
    <row r="274" spans="1:9" x14ac:dyDescent="0.25">
      <c r="A274" s="1">
        <v>43008</v>
      </c>
      <c r="B274" s="1" t="str">
        <f t="shared" si="8"/>
        <v>September</v>
      </c>
      <c r="C274" t="s">
        <v>21</v>
      </c>
      <c r="D274">
        <v>64.8</v>
      </c>
      <c r="E274" s="2">
        <v>0.74</v>
      </c>
      <c r="F274">
        <v>29</v>
      </c>
      <c r="G274">
        <v>0.3</v>
      </c>
      <c r="H274">
        <v>26</v>
      </c>
      <c r="I274" s="3">
        <f t="shared" si="9"/>
        <v>7.8</v>
      </c>
    </row>
    <row r="275" spans="1:9" x14ac:dyDescent="0.25">
      <c r="A275" s="1">
        <v>43009</v>
      </c>
      <c r="B275" s="1" t="str">
        <f t="shared" si="8"/>
        <v>Oktober</v>
      </c>
      <c r="C275" t="s">
        <v>10</v>
      </c>
      <c r="D275">
        <v>56.499999999999993</v>
      </c>
      <c r="E275" s="2">
        <v>0.8</v>
      </c>
      <c r="F275">
        <v>43</v>
      </c>
      <c r="G275">
        <v>0.3</v>
      </c>
      <c r="H275">
        <v>25</v>
      </c>
      <c r="I275" s="3">
        <f t="shared" si="9"/>
        <v>7.5</v>
      </c>
    </row>
    <row r="276" spans="1:9" x14ac:dyDescent="0.25">
      <c r="A276" s="1">
        <v>43010</v>
      </c>
      <c r="B276" s="1" t="str">
        <f t="shared" si="8"/>
        <v>Oktober</v>
      </c>
      <c r="C276" t="s">
        <v>12</v>
      </c>
      <c r="D276">
        <v>58.499999999999993</v>
      </c>
      <c r="E276" s="2">
        <v>0.74</v>
      </c>
      <c r="F276">
        <v>32</v>
      </c>
      <c r="G276">
        <v>0.3</v>
      </c>
      <c r="H276">
        <v>25</v>
      </c>
      <c r="I276" s="3">
        <f t="shared" si="9"/>
        <v>7.5</v>
      </c>
    </row>
    <row r="277" spans="1:9" x14ac:dyDescent="0.25">
      <c r="A277" s="1">
        <v>43011</v>
      </c>
      <c r="B277" s="1" t="str">
        <f t="shared" si="8"/>
        <v>Oktober</v>
      </c>
      <c r="C277" t="s">
        <v>14</v>
      </c>
      <c r="D277">
        <v>59.199999999999996</v>
      </c>
      <c r="E277" s="2">
        <v>0.8</v>
      </c>
      <c r="F277">
        <v>34</v>
      </c>
      <c r="G277">
        <v>0.3</v>
      </c>
      <c r="H277">
        <v>24</v>
      </c>
      <c r="I277" s="3">
        <f t="shared" si="9"/>
        <v>7.1999999999999993</v>
      </c>
    </row>
    <row r="278" spans="1:9" x14ac:dyDescent="0.25">
      <c r="A278" s="1">
        <v>43012</v>
      </c>
      <c r="B278" s="1" t="str">
        <f t="shared" si="8"/>
        <v>Oktober</v>
      </c>
      <c r="C278" t="s">
        <v>16</v>
      </c>
      <c r="D278">
        <v>61.199999999999996</v>
      </c>
      <c r="E278" s="2">
        <v>0.77</v>
      </c>
      <c r="F278">
        <v>33</v>
      </c>
      <c r="G278">
        <v>0.3</v>
      </c>
      <c r="H278">
        <v>24</v>
      </c>
      <c r="I278" s="3">
        <f t="shared" si="9"/>
        <v>7.1999999999999993</v>
      </c>
    </row>
    <row r="279" spans="1:9" x14ac:dyDescent="0.25">
      <c r="A279" s="1">
        <v>43013</v>
      </c>
      <c r="B279" s="1" t="str">
        <f t="shared" si="8"/>
        <v>Oktober</v>
      </c>
      <c r="C279" t="s">
        <v>18</v>
      </c>
      <c r="D279">
        <v>60.499999999999993</v>
      </c>
      <c r="E279" s="2">
        <v>0.8</v>
      </c>
      <c r="F279">
        <v>33</v>
      </c>
      <c r="G279">
        <v>0.3</v>
      </c>
      <c r="H279">
        <v>25</v>
      </c>
      <c r="I279" s="3">
        <f t="shared" si="9"/>
        <v>7.5</v>
      </c>
    </row>
    <row r="280" spans="1:9" x14ac:dyDescent="0.25">
      <c r="A280" s="1">
        <v>43014</v>
      </c>
      <c r="B280" s="1" t="str">
        <f t="shared" si="8"/>
        <v>Oktober</v>
      </c>
      <c r="C280" t="s">
        <v>20</v>
      </c>
      <c r="D280">
        <v>62.499999999999993</v>
      </c>
      <c r="E280" s="2">
        <v>0.74</v>
      </c>
      <c r="F280">
        <v>42</v>
      </c>
      <c r="G280">
        <v>0.3</v>
      </c>
      <c r="H280">
        <v>25</v>
      </c>
      <c r="I280" s="3">
        <f t="shared" si="9"/>
        <v>7.5</v>
      </c>
    </row>
    <row r="281" spans="1:9" x14ac:dyDescent="0.25">
      <c r="A281" s="1">
        <v>43015</v>
      </c>
      <c r="B281" s="1" t="str">
        <f t="shared" si="8"/>
        <v>Oktober</v>
      </c>
      <c r="C281" t="s">
        <v>21</v>
      </c>
      <c r="D281">
        <v>63.499999999999993</v>
      </c>
      <c r="E281" s="2">
        <v>0.8</v>
      </c>
      <c r="F281">
        <v>31</v>
      </c>
      <c r="G281">
        <v>0.3</v>
      </c>
      <c r="H281">
        <v>25</v>
      </c>
      <c r="I281" s="3">
        <f t="shared" si="9"/>
        <v>7.5</v>
      </c>
    </row>
    <row r="282" spans="1:9" x14ac:dyDescent="0.25">
      <c r="A282" s="1">
        <v>43016</v>
      </c>
      <c r="B282" s="1" t="str">
        <f t="shared" si="8"/>
        <v>Oktober</v>
      </c>
      <c r="C282" t="s">
        <v>10</v>
      </c>
      <c r="D282">
        <v>60.199999999999996</v>
      </c>
      <c r="E282" s="2">
        <v>0.8</v>
      </c>
      <c r="F282">
        <v>47</v>
      </c>
      <c r="G282">
        <v>0.3</v>
      </c>
      <c r="H282">
        <v>24</v>
      </c>
      <c r="I282" s="3">
        <f t="shared" si="9"/>
        <v>7.1999999999999993</v>
      </c>
    </row>
    <row r="283" spans="1:9" x14ac:dyDescent="0.25">
      <c r="A283" s="1">
        <v>43017</v>
      </c>
      <c r="B283" s="1" t="str">
        <f t="shared" si="8"/>
        <v>Oktober</v>
      </c>
      <c r="C283" t="s">
        <v>12</v>
      </c>
      <c r="D283">
        <v>63.499999999999993</v>
      </c>
      <c r="E283" s="2">
        <v>0.74</v>
      </c>
      <c r="F283">
        <v>47</v>
      </c>
      <c r="G283">
        <v>0.3</v>
      </c>
      <c r="H283">
        <v>25</v>
      </c>
      <c r="I283" s="3">
        <f t="shared" si="9"/>
        <v>7.5</v>
      </c>
    </row>
    <row r="284" spans="1:9" x14ac:dyDescent="0.25">
      <c r="A284" s="1">
        <v>43018</v>
      </c>
      <c r="B284" s="1" t="str">
        <f t="shared" si="8"/>
        <v>Oktober</v>
      </c>
      <c r="C284" t="s">
        <v>14</v>
      </c>
      <c r="D284">
        <v>58.499999999999993</v>
      </c>
      <c r="E284" s="2">
        <v>0.74</v>
      </c>
      <c r="F284">
        <v>51</v>
      </c>
      <c r="G284">
        <v>0.3</v>
      </c>
      <c r="H284">
        <v>25</v>
      </c>
      <c r="I284" s="3">
        <f t="shared" si="9"/>
        <v>7.5</v>
      </c>
    </row>
    <row r="285" spans="1:9" x14ac:dyDescent="0.25">
      <c r="A285" s="1">
        <v>43019</v>
      </c>
      <c r="B285" s="1" t="str">
        <f t="shared" si="8"/>
        <v>Oktober</v>
      </c>
      <c r="C285" t="s">
        <v>16</v>
      </c>
      <c r="D285">
        <v>61.499999999999993</v>
      </c>
      <c r="E285" s="2">
        <v>0.77</v>
      </c>
      <c r="F285">
        <v>47</v>
      </c>
      <c r="G285">
        <v>0.3</v>
      </c>
      <c r="H285">
        <v>25</v>
      </c>
      <c r="I285" s="3">
        <f t="shared" si="9"/>
        <v>7.5</v>
      </c>
    </row>
    <row r="286" spans="1:9" x14ac:dyDescent="0.25">
      <c r="A286" s="1">
        <v>43020</v>
      </c>
      <c r="B286" s="1" t="str">
        <f t="shared" si="8"/>
        <v>Oktober</v>
      </c>
      <c r="C286" t="s">
        <v>18</v>
      </c>
      <c r="D286">
        <v>58.199999999999996</v>
      </c>
      <c r="E286" s="2">
        <v>0.77</v>
      </c>
      <c r="F286">
        <v>39</v>
      </c>
      <c r="G286">
        <v>0.3</v>
      </c>
      <c r="H286">
        <v>24</v>
      </c>
      <c r="I286" s="3">
        <f t="shared" si="9"/>
        <v>7.1999999999999993</v>
      </c>
    </row>
    <row r="287" spans="1:9" x14ac:dyDescent="0.25">
      <c r="A287" s="1">
        <v>43021</v>
      </c>
      <c r="B287" s="1" t="str">
        <f t="shared" si="8"/>
        <v>Oktober</v>
      </c>
      <c r="C287" t="s">
        <v>20</v>
      </c>
      <c r="D287">
        <v>61.499999999999993</v>
      </c>
      <c r="E287" s="2">
        <v>0.8</v>
      </c>
      <c r="F287">
        <v>28</v>
      </c>
      <c r="G287">
        <v>0.3</v>
      </c>
      <c r="H287">
        <v>25</v>
      </c>
      <c r="I287" s="3">
        <f t="shared" si="9"/>
        <v>7.5</v>
      </c>
    </row>
    <row r="288" spans="1:9" x14ac:dyDescent="0.25">
      <c r="A288" s="1">
        <v>43022</v>
      </c>
      <c r="B288" s="1" t="str">
        <f t="shared" si="8"/>
        <v>Oktober</v>
      </c>
      <c r="C288" t="s">
        <v>21</v>
      </c>
      <c r="D288">
        <v>59.499999999999993</v>
      </c>
      <c r="E288" s="2">
        <v>0.74</v>
      </c>
      <c r="F288">
        <v>28</v>
      </c>
      <c r="G288">
        <v>0.3</v>
      </c>
      <c r="H288">
        <v>25</v>
      </c>
      <c r="I288" s="3">
        <f t="shared" si="9"/>
        <v>7.5</v>
      </c>
    </row>
    <row r="289" spans="1:9" x14ac:dyDescent="0.25">
      <c r="A289" s="1">
        <v>43023</v>
      </c>
      <c r="B289" s="1" t="str">
        <f t="shared" si="8"/>
        <v>Oktober</v>
      </c>
      <c r="C289" t="s">
        <v>10</v>
      </c>
      <c r="D289">
        <v>61.499999999999993</v>
      </c>
      <c r="E289" s="2">
        <v>0.74</v>
      </c>
      <c r="F289">
        <v>36</v>
      </c>
      <c r="G289">
        <v>0.3</v>
      </c>
      <c r="H289">
        <v>25</v>
      </c>
      <c r="I289" s="3">
        <f t="shared" si="9"/>
        <v>7.5</v>
      </c>
    </row>
    <row r="290" spans="1:9" x14ac:dyDescent="0.25">
      <c r="A290" s="1">
        <v>43024</v>
      </c>
      <c r="B290" s="1" t="str">
        <f t="shared" si="8"/>
        <v>Oktober</v>
      </c>
      <c r="C290" t="s">
        <v>12</v>
      </c>
      <c r="D290">
        <v>58.199999999999996</v>
      </c>
      <c r="E290" s="2">
        <v>0.8</v>
      </c>
      <c r="F290">
        <v>28</v>
      </c>
      <c r="G290">
        <v>0.3</v>
      </c>
      <c r="H290">
        <v>24</v>
      </c>
      <c r="I290" s="3">
        <f t="shared" si="9"/>
        <v>7.1999999999999993</v>
      </c>
    </row>
    <row r="291" spans="1:9" x14ac:dyDescent="0.25">
      <c r="A291" s="1">
        <v>43025</v>
      </c>
      <c r="B291" s="1" t="str">
        <f t="shared" si="8"/>
        <v>Oktober</v>
      </c>
      <c r="C291" t="s">
        <v>14</v>
      </c>
      <c r="D291">
        <v>58.499999999999993</v>
      </c>
      <c r="E291" s="2">
        <v>0.77</v>
      </c>
      <c r="F291">
        <v>46</v>
      </c>
      <c r="G291">
        <v>0.3</v>
      </c>
      <c r="H291">
        <v>25</v>
      </c>
      <c r="I291" s="3">
        <f t="shared" si="9"/>
        <v>7.5</v>
      </c>
    </row>
    <row r="292" spans="1:9" x14ac:dyDescent="0.25">
      <c r="A292" s="1">
        <v>43026</v>
      </c>
      <c r="B292" s="1" t="str">
        <f t="shared" si="8"/>
        <v>Oktober</v>
      </c>
      <c r="C292" t="s">
        <v>16</v>
      </c>
      <c r="D292">
        <v>62.499999999999993</v>
      </c>
      <c r="E292" s="2">
        <v>0.77</v>
      </c>
      <c r="F292">
        <v>33</v>
      </c>
      <c r="G292">
        <v>0.3</v>
      </c>
      <c r="H292">
        <v>25</v>
      </c>
      <c r="I292" s="3">
        <f t="shared" si="9"/>
        <v>7.5</v>
      </c>
    </row>
    <row r="293" spans="1:9" x14ac:dyDescent="0.25">
      <c r="A293" s="1">
        <v>43027</v>
      </c>
      <c r="B293" s="1" t="str">
        <f t="shared" si="8"/>
        <v>Oktober</v>
      </c>
      <c r="C293" t="s">
        <v>18</v>
      </c>
      <c r="D293">
        <v>60.499999999999993</v>
      </c>
      <c r="E293" s="2">
        <v>0.8</v>
      </c>
      <c r="F293">
        <v>41</v>
      </c>
      <c r="G293">
        <v>0.3</v>
      </c>
      <c r="H293">
        <v>25</v>
      </c>
      <c r="I293" s="3">
        <f t="shared" si="9"/>
        <v>7.5</v>
      </c>
    </row>
    <row r="294" spans="1:9" x14ac:dyDescent="0.25">
      <c r="A294" s="1">
        <v>43028</v>
      </c>
      <c r="B294" s="1" t="str">
        <f t="shared" si="8"/>
        <v>Oktober</v>
      </c>
      <c r="C294" t="s">
        <v>20</v>
      </c>
      <c r="D294">
        <v>60.199999999999996</v>
      </c>
      <c r="E294" s="2">
        <v>0.8</v>
      </c>
      <c r="F294">
        <v>50</v>
      </c>
      <c r="G294">
        <v>0.3</v>
      </c>
      <c r="H294">
        <v>24</v>
      </c>
      <c r="I294" s="3">
        <f t="shared" si="9"/>
        <v>7.1999999999999993</v>
      </c>
    </row>
    <row r="295" spans="1:9" x14ac:dyDescent="0.25">
      <c r="A295" s="1">
        <v>43029</v>
      </c>
      <c r="B295" s="1" t="str">
        <f t="shared" si="8"/>
        <v>Oktober</v>
      </c>
      <c r="C295" t="s">
        <v>21</v>
      </c>
      <c r="D295">
        <v>56.199999999999996</v>
      </c>
      <c r="E295" s="2">
        <v>0.83</v>
      </c>
      <c r="F295">
        <v>28</v>
      </c>
      <c r="G295">
        <v>0.3</v>
      </c>
      <c r="H295">
        <v>24</v>
      </c>
      <c r="I295" s="3">
        <f t="shared" si="9"/>
        <v>7.1999999999999993</v>
      </c>
    </row>
    <row r="296" spans="1:9" x14ac:dyDescent="0.25">
      <c r="A296" s="1">
        <v>43030</v>
      </c>
      <c r="B296" s="1" t="str">
        <f t="shared" si="8"/>
        <v>Oktober</v>
      </c>
      <c r="C296" t="s">
        <v>10</v>
      </c>
      <c r="D296">
        <v>57.499999999999993</v>
      </c>
      <c r="E296" s="2">
        <v>0.77</v>
      </c>
      <c r="F296">
        <v>35</v>
      </c>
      <c r="G296">
        <v>0.3</v>
      </c>
      <c r="H296">
        <v>25</v>
      </c>
      <c r="I296" s="3">
        <f t="shared" si="9"/>
        <v>7.5</v>
      </c>
    </row>
    <row r="297" spans="1:9" x14ac:dyDescent="0.25">
      <c r="A297" s="1">
        <v>43031</v>
      </c>
      <c r="B297" s="1" t="str">
        <f t="shared" si="8"/>
        <v>Oktober</v>
      </c>
      <c r="C297" t="s">
        <v>12</v>
      </c>
      <c r="D297">
        <v>58.499999999999993</v>
      </c>
      <c r="E297" s="2">
        <v>0.8</v>
      </c>
      <c r="F297">
        <v>50</v>
      </c>
      <c r="G297">
        <v>0.3</v>
      </c>
      <c r="H297">
        <v>25</v>
      </c>
      <c r="I297" s="3">
        <f t="shared" si="9"/>
        <v>7.5</v>
      </c>
    </row>
    <row r="298" spans="1:9" x14ac:dyDescent="0.25">
      <c r="A298" s="1">
        <v>43032</v>
      </c>
      <c r="B298" s="1" t="str">
        <f t="shared" si="8"/>
        <v>Oktober</v>
      </c>
      <c r="C298" t="s">
        <v>14</v>
      </c>
      <c r="D298">
        <v>61.499999999999993</v>
      </c>
      <c r="E298" s="2">
        <v>0.74</v>
      </c>
      <c r="F298">
        <v>48</v>
      </c>
      <c r="G298">
        <v>0.3</v>
      </c>
      <c r="H298">
        <v>25</v>
      </c>
      <c r="I298" s="3">
        <f t="shared" si="9"/>
        <v>7.5</v>
      </c>
    </row>
    <row r="299" spans="1:9" x14ac:dyDescent="0.25">
      <c r="A299" s="1">
        <v>43033</v>
      </c>
      <c r="B299" s="1" t="str">
        <f t="shared" si="8"/>
        <v>Oktober</v>
      </c>
      <c r="C299" t="s">
        <v>16</v>
      </c>
      <c r="D299">
        <v>61.199999999999996</v>
      </c>
      <c r="E299" s="2">
        <v>0.8</v>
      </c>
      <c r="F299">
        <v>44</v>
      </c>
      <c r="G299">
        <v>0.3</v>
      </c>
      <c r="H299">
        <v>24</v>
      </c>
      <c r="I299" s="3">
        <f t="shared" si="9"/>
        <v>7.1999999999999993</v>
      </c>
    </row>
    <row r="300" spans="1:9" x14ac:dyDescent="0.25">
      <c r="A300" s="1">
        <v>43034</v>
      </c>
      <c r="B300" s="1" t="str">
        <f t="shared" si="8"/>
        <v>Oktober</v>
      </c>
      <c r="C300" t="s">
        <v>18</v>
      </c>
      <c r="D300">
        <v>54.199999999999996</v>
      </c>
      <c r="E300" s="2">
        <v>0.77</v>
      </c>
      <c r="F300">
        <v>47</v>
      </c>
      <c r="G300">
        <v>0.3</v>
      </c>
      <c r="H300">
        <v>24</v>
      </c>
      <c r="I300" s="3">
        <f t="shared" si="9"/>
        <v>7.1999999999999993</v>
      </c>
    </row>
    <row r="301" spans="1:9" x14ac:dyDescent="0.25">
      <c r="A301" s="1">
        <v>43035</v>
      </c>
      <c r="B301" s="1" t="str">
        <f t="shared" si="8"/>
        <v>Oktober</v>
      </c>
      <c r="C301" t="s">
        <v>20</v>
      </c>
      <c r="D301">
        <v>62.8</v>
      </c>
      <c r="E301" s="2">
        <v>0.71</v>
      </c>
      <c r="F301">
        <v>52</v>
      </c>
      <c r="G301">
        <v>0.3</v>
      </c>
      <c r="H301">
        <v>26</v>
      </c>
      <c r="I301" s="3">
        <f t="shared" si="9"/>
        <v>7.8</v>
      </c>
    </row>
    <row r="302" spans="1:9" x14ac:dyDescent="0.25">
      <c r="A302" s="1">
        <v>43036</v>
      </c>
      <c r="B302" s="1" t="str">
        <f t="shared" si="8"/>
        <v>Oktober</v>
      </c>
      <c r="C302" t="s">
        <v>21</v>
      </c>
      <c r="D302">
        <v>57.499999999999993</v>
      </c>
      <c r="E302" s="2">
        <v>0.77</v>
      </c>
      <c r="F302">
        <v>28</v>
      </c>
      <c r="G302">
        <v>0.3</v>
      </c>
      <c r="H302">
        <v>25</v>
      </c>
      <c r="I302" s="3">
        <f t="shared" si="9"/>
        <v>7.5</v>
      </c>
    </row>
    <row r="303" spans="1:9" x14ac:dyDescent="0.25">
      <c r="A303" s="1">
        <v>43037</v>
      </c>
      <c r="B303" s="1" t="str">
        <f t="shared" si="8"/>
        <v>Oktober</v>
      </c>
      <c r="C303" t="s">
        <v>10</v>
      </c>
      <c r="D303">
        <v>61.499999999999993</v>
      </c>
      <c r="E303" s="2">
        <v>0.8</v>
      </c>
      <c r="F303">
        <v>34</v>
      </c>
      <c r="G303">
        <v>0.3</v>
      </c>
      <c r="H303">
        <v>25</v>
      </c>
      <c r="I303" s="3">
        <f t="shared" si="9"/>
        <v>7.5</v>
      </c>
    </row>
    <row r="304" spans="1:9" x14ac:dyDescent="0.25">
      <c r="A304" s="1">
        <v>43038</v>
      </c>
      <c r="B304" s="1" t="str">
        <f t="shared" si="8"/>
        <v>Oktober</v>
      </c>
      <c r="C304" t="s">
        <v>12</v>
      </c>
      <c r="D304">
        <v>58.199999999999996</v>
      </c>
      <c r="E304" s="2">
        <v>0.77</v>
      </c>
      <c r="F304">
        <v>35</v>
      </c>
      <c r="G304">
        <v>0.3</v>
      </c>
      <c r="H304">
        <v>24</v>
      </c>
      <c r="I304" s="3">
        <f t="shared" si="9"/>
        <v>7.1999999999999993</v>
      </c>
    </row>
    <row r="305" spans="1:9" x14ac:dyDescent="0.25">
      <c r="A305" s="1">
        <v>43039</v>
      </c>
      <c r="B305" s="1" t="str">
        <f t="shared" si="8"/>
        <v>Oktober</v>
      </c>
      <c r="C305" t="s">
        <v>14</v>
      </c>
      <c r="D305">
        <v>54.199999999999996</v>
      </c>
      <c r="E305" s="2">
        <v>0.77</v>
      </c>
      <c r="F305">
        <v>38</v>
      </c>
      <c r="G305">
        <v>0.3</v>
      </c>
      <c r="H305">
        <v>24</v>
      </c>
      <c r="I305" s="3">
        <f t="shared" si="9"/>
        <v>7.1999999999999993</v>
      </c>
    </row>
    <row r="306" spans="1:9" x14ac:dyDescent="0.25">
      <c r="A306" s="1">
        <v>43040</v>
      </c>
      <c r="B306" s="1" t="str">
        <f t="shared" si="8"/>
        <v>November</v>
      </c>
      <c r="C306" t="s">
        <v>16</v>
      </c>
      <c r="D306">
        <v>51.9</v>
      </c>
      <c r="E306" s="2">
        <v>0.83</v>
      </c>
      <c r="F306">
        <v>43</v>
      </c>
      <c r="G306">
        <v>0.3</v>
      </c>
      <c r="H306">
        <v>23</v>
      </c>
      <c r="I306" s="3">
        <f t="shared" si="9"/>
        <v>6.8999999999999995</v>
      </c>
    </row>
    <row r="307" spans="1:9" x14ac:dyDescent="0.25">
      <c r="A307" s="1">
        <v>43041</v>
      </c>
      <c r="B307" s="1" t="str">
        <f t="shared" si="8"/>
        <v>November</v>
      </c>
      <c r="C307" t="s">
        <v>18</v>
      </c>
      <c r="D307">
        <v>53.599999999999994</v>
      </c>
      <c r="E307" s="2">
        <v>0.91</v>
      </c>
      <c r="F307">
        <v>46</v>
      </c>
      <c r="G307">
        <v>0.3</v>
      </c>
      <c r="H307">
        <v>22</v>
      </c>
      <c r="I307" s="3">
        <f t="shared" si="9"/>
        <v>6.6</v>
      </c>
    </row>
    <row r="308" spans="1:9" x14ac:dyDescent="0.25">
      <c r="A308" s="1">
        <v>43042</v>
      </c>
      <c r="B308" s="1" t="str">
        <f t="shared" si="8"/>
        <v>November</v>
      </c>
      <c r="C308" t="s">
        <v>20</v>
      </c>
      <c r="D308">
        <v>51.3</v>
      </c>
      <c r="E308" s="2">
        <v>0.87</v>
      </c>
      <c r="F308">
        <v>38</v>
      </c>
      <c r="G308">
        <v>0.3</v>
      </c>
      <c r="H308">
        <v>21</v>
      </c>
      <c r="I308" s="3">
        <f t="shared" si="9"/>
        <v>6.3</v>
      </c>
    </row>
    <row r="309" spans="1:9" x14ac:dyDescent="0.25">
      <c r="A309" s="1">
        <v>43043</v>
      </c>
      <c r="B309" s="1" t="str">
        <f t="shared" si="8"/>
        <v>November</v>
      </c>
      <c r="C309" t="s">
        <v>21</v>
      </c>
      <c r="D309">
        <v>48.699999999999996</v>
      </c>
      <c r="E309" s="2">
        <v>0.95</v>
      </c>
      <c r="F309">
        <v>39</v>
      </c>
      <c r="G309">
        <v>0.3</v>
      </c>
      <c r="H309">
        <v>19</v>
      </c>
      <c r="I309" s="3">
        <f t="shared" si="9"/>
        <v>5.7</v>
      </c>
    </row>
    <row r="310" spans="1:9" x14ac:dyDescent="0.25">
      <c r="A310" s="1">
        <v>43044</v>
      </c>
      <c r="B310" s="1" t="str">
        <f t="shared" si="8"/>
        <v>November</v>
      </c>
      <c r="C310" t="s">
        <v>10</v>
      </c>
      <c r="D310">
        <v>55.9</v>
      </c>
      <c r="E310" s="2">
        <v>0.87</v>
      </c>
      <c r="F310">
        <v>45</v>
      </c>
      <c r="G310">
        <v>0.3</v>
      </c>
      <c r="H310">
        <v>23</v>
      </c>
      <c r="I310" s="3">
        <f t="shared" si="9"/>
        <v>6.8999999999999995</v>
      </c>
    </row>
    <row r="311" spans="1:9" x14ac:dyDescent="0.25">
      <c r="A311" s="1">
        <v>43045</v>
      </c>
      <c r="B311" s="1" t="str">
        <f t="shared" si="8"/>
        <v>November</v>
      </c>
      <c r="C311" t="s">
        <v>12</v>
      </c>
      <c r="D311">
        <v>51.599999999999994</v>
      </c>
      <c r="E311" s="2">
        <v>0.91</v>
      </c>
      <c r="F311">
        <v>28</v>
      </c>
      <c r="G311">
        <v>0.3</v>
      </c>
      <c r="H311">
        <v>22</v>
      </c>
      <c r="I311" s="3">
        <f t="shared" si="9"/>
        <v>6.6</v>
      </c>
    </row>
    <row r="312" spans="1:9" x14ac:dyDescent="0.25">
      <c r="A312" s="1">
        <v>43046</v>
      </c>
      <c r="B312" s="1" t="str">
        <f t="shared" si="8"/>
        <v>November</v>
      </c>
      <c r="C312" t="s">
        <v>14</v>
      </c>
      <c r="D312">
        <v>52.3</v>
      </c>
      <c r="E312" s="2">
        <v>0.91</v>
      </c>
      <c r="F312">
        <v>34</v>
      </c>
      <c r="G312">
        <v>0.3</v>
      </c>
      <c r="H312">
        <v>21</v>
      </c>
      <c r="I312" s="3">
        <f t="shared" si="9"/>
        <v>6.3</v>
      </c>
    </row>
    <row r="313" spans="1:9" x14ac:dyDescent="0.25">
      <c r="A313" s="1">
        <v>43047</v>
      </c>
      <c r="B313" s="1" t="str">
        <f t="shared" si="8"/>
        <v>November</v>
      </c>
      <c r="C313" t="s">
        <v>16</v>
      </c>
      <c r="D313">
        <v>44.699999999999996</v>
      </c>
      <c r="E313" s="2">
        <v>0.95</v>
      </c>
      <c r="F313">
        <v>37</v>
      </c>
      <c r="G313">
        <v>0.3</v>
      </c>
      <c r="H313">
        <v>19</v>
      </c>
      <c r="I313" s="3">
        <f t="shared" si="9"/>
        <v>5.7</v>
      </c>
    </row>
    <row r="314" spans="1:9" x14ac:dyDescent="0.25">
      <c r="A314" s="1">
        <v>43048</v>
      </c>
      <c r="B314" s="1" t="str">
        <f t="shared" si="8"/>
        <v>November</v>
      </c>
      <c r="C314" t="s">
        <v>18</v>
      </c>
      <c r="D314">
        <v>53.9</v>
      </c>
      <c r="E314" s="2">
        <v>0.83</v>
      </c>
      <c r="F314">
        <v>33</v>
      </c>
      <c r="G314">
        <v>0.3</v>
      </c>
      <c r="H314">
        <v>23</v>
      </c>
      <c r="I314" s="3">
        <f t="shared" si="9"/>
        <v>6.8999999999999995</v>
      </c>
    </row>
    <row r="315" spans="1:9" x14ac:dyDescent="0.25">
      <c r="A315" s="1">
        <v>43049</v>
      </c>
      <c r="B315" s="1" t="str">
        <f t="shared" si="8"/>
        <v>November</v>
      </c>
      <c r="C315" t="s">
        <v>20</v>
      </c>
      <c r="D315">
        <v>54.599999999999994</v>
      </c>
      <c r="E315" s="2">
        <v>0.87</v>
      </c>
      <c r="F315">
        <v>28</v>
      </c>
      <c r="G315">
        <v>0.3</v>
      </c>
      <c r="H315">
        <v>22</v>
      </c>
      <c r="I315" s="3">
        <f t="shared" si="9"/>
        <v>6.6</v>
      </c>
    </row>
    <row r="316" spans="1:9" x14ac:dyDescent="0.25">
      <c r="A316" s="1">
        <v>43050</v>
      </c>
      <c r="B316" s="1" t="str">
        <f t="shared" si="8"/>
        <v>November</v>
      </c>
      <c r="C316" t="s">
        <v>21</v>
      </c>
      <c r="D316">
        <v>47.3</v>
      </c>
      <c r="E316" s="2">
        <v>0.91</v>
      </c>
      <c r="F316">
        <v>33</v>
      </c>
      <c r="G316">
        <v>0.3</v>
      </c>
      <c r="H316">
        <v>21</v>
      </c>
      <c r="I316" s="3">
        <f t="shared" si="9"/>
        <v>6.3</v>
      </c>
    </row>
    <row r="317" spans="1:9" x14ac:dyDescent="0.25">
      <c r="A317" s="1">
        <v>43051</v>
      </c>
      <c r="B317" s="1" t="str">
        <f t="shared" si="8"/>
        <v>November</v>
      </c>
      <c r="C317" t="s">
        <v>10</v>
      </c>
      <c r="D317">
        <v>49.699999999999996</v>
      </c>
      <c r="E317" s="2">
        <v>1.05</v>
      </c>
      <c r="F317">
        <v>38</v>
      </c>
      <c r="G317">
        <v>0.3</v>
      </c>
      <c r="H317">
        <v>19</v>
      </c>
      <c r="I317" s="3">
        <f t="shared" si="9"/>
        <v>5.7</v>
      </c>
    </row>
    <row r="318" spans="1:9" x14ac:dyDescent="0.25">
      <c r="A318" s="1">
        <v>43052</v>
      </c>
      <c r="B318" s="1" t="str">
        <f t="shared" si="8"/>
        <v>November</v>
      </c>
      <c r="C318" t="s">
        <v>12</v>
      </c>
      <c r="D318">
        <v>44.699999999999996</v>
      </c>
      <c r="E318" s="2">
        <v>1.05</v>
      </c>
      <c r="F318">
        <v>26</v>
      </c>
      <c r="G318">
        <v>0.3</v>
      </c>
      <c r="H318">
        <v>19</v>
      </c>
      <c r="I318" s="3">
        <f t="shared" si="9"/>
        <v>5.7</v>
      </c>
    </row>
    <row r="319" spans="1:9" x14ac:dyDescent="0.25">
      <c r="A319" s="1">
        <v>43053</v>
      </c>
      <c r="B319" s="1" t="str">
        <f t="shared" si="8"/>
        <v>November</v>
      </c>
      <c r="C319" t="s">
        <v>14</v>
      </c>
      <c r="D319">
        <v>55.9</v>
      </c>
      <c r="E319" s="2">
        <v>0.8</v>
      </c>
      <c r="F319">
        <v>28</v>
      </c>
      <c r="G319">
        <v>0.3</v>
      </c>
      <c r="H319">
        <v>23</v>
      </c>
      <c r="I319" s="3">
        <f t="shared" si="9"/>
        <v>6.8999999999999995</v>
      </c>
    </row>
    <row r="320" spans="1:9" x14ac:dyDescent="0.25">
      <c r="A320" s="1">
        <v>43054</v>
      </c>
      <c r="B320" s="1" t="str">
        <f t="shared" si="8"/>
        <v>November</v>
      </c>
      <c r="C320" t="s">
        <v>16</v>
      </c>
      <c r="D320">
        <v>55.9</v>
      </c>
      <c r="E320" s="2">
        <v>0.83</v>
      </c>
      <c r="F320">
        <v>47</v>
      </c>
      <c r="G320">
        <v>0.3</v>
      </c>
      <c r="H320">
        <v>23</v>
      </c>
      <c r="I320" s="3">
        <f t="shared" si="9"/>
        <v>6.8999999999999995</v>
      </c>
    </row>
    <row r="321" spans="1:9" x14ac:dyDescent="0.25">
      <c r="A321" s="1">
        <v>43055</v>
      </c>
      <c r="B321" s="1" t="str">
        <f t="shared" si="8"/>
        <v>November</v>
      </c>
      <c r="C321" t="s">
        <v>18</v>
      </c>
      <c r="D321">
        <v>47.3</v>
      </c>
      <c r="E321" s="2">
        <v>0.87</v>
      </c>
      <c r="F321">
        <v>28</v>
      </c>
      <c r="G321">
        <v>0.3</v>
      </c>
      <c r="H321">
        <v>21</v>
      </c>
      <c r="I321" s="3">
        <f t="shared" si="9"/>
        <v>6.3</v>
      </c>
    </row>
    <row r="322" spans="1:9" x14ac:dyDescent="0.25">
      <c r="A322" s="1">
        <v>43056</v>
      </c>
      <c r="B322" s="1" t="str">
        <f t="shared" ref="B322:B366" si="10">TEXT(A322, "mmmm")</f>
        <v>November</v>
      </c>
      <c r="C322" t="s">
        <v>20</v>
      </c>
      <c r="D322">
        <v>46</v>
      </c>
      <c r="E322" s="2">
        <v>1</v>
      </c>
      <c r="F322">
        <v>31</v>
      </c>
      <c r="G322">
        <v>0.3</v>
      </c>
      <c r="H322">
        <v>20</v>
      </c>
      <c r="I322" s="3">
        <f t="shared" ref="I322:I366" si="11" xml:space="preserve"> G322*H322</f>
        <v>6</v>
      </c>
    </row>
    <row r="323" spans="1:9" x14ac:dyDescent="0.25">
      <c r="A323" s="1">
        <v>43057</v>
      </c>
      <c r="B323" s="1" t="str">
        <f t="shared" si="10"/>
        <v>November</v>
      </c>
      <c r="C323" t="s">
        <v>21</v>
      </c>
      <c r="D323">
        <v>48.699999999999996</v>
      </c>
      <c r="E323" s="2">
        <v>1.05</v>
      </c>
      <c r="F323">
        <v>37</v>
      </c>
      <c r="G323">
        <v>0.3</v>
      </c>
      <c r="H323">
        <v>19</v>
      </c>
      <c r="I323" s="3">
        <f t="shared" si="11"/>
        <v>5.7</v>
      </c>
    </row>
    <row r="324" spans="1:9" x14ac:dyDescent="0.25">
      <c r="A324" s="1">
        <v>43058</v>
      </c>
      <c r="B324" s="1" t="str">
        <f t="shared" si="10"/>
        <v>November</v>
      </c>
      <c r="C324" t="s">
        <v>10</v>
      </c>
      <c r="D324">
        <v>55.9</v>
      </c>
      <c r="E324" s="2">
        <v>0.87</v>
      </c>
      <c r="F324">
        <v>34</v>
      </c>
      <c r="G324">
        <v>0.3</v>
      </c>
      <c r="H324">
        <v>23</v>
      </c>
      <c r="I324" s="3">
        <f t="shared" si="11"/>
        <v>6.8999999999999995</v>
      </c>
    </row>
    <row r="325" spans="1:9" x14ac:dyDescent="0.25">
      <c r="A325" s="1">
        <v>43059</v>
      </c>
      <c r="B325" s="1" t="str">
        <f t="shared" si="10"/>
        <v>November</v>
      </c>
      <c r="C325" t="s">
        <v>12</v>
      </c>
      <c r="D325">
        <v>55.599999999999994</v>
      </c>
      <c r="E325" s="2">
        <v>0.87</v>
      </c>
      <c r="F325">
        <v>41</v>
      </c>
      <c r="G325">
        <v>0.3</v>
      </c>
      <c r="H325">
        <v>22</v>
      </c>
      <c r="I325" s="3">
        <f t="shared" si="11"/>
        <v>6.6</v>
      </c>
    </row>
    <row r="326" spans="1:9" x14ac:dyDescent="0.25">
      <c r="A326" s="1">
        <v>43060</v>
      </c>
      <c r="B326" s="1" t="str">
        <f t="shared" si="10"/>
        <v>November</v>
      </c>
      <c r="C326" t="s">
        <v>14</v>
      </c>
      <c r="D326">
        <v>47</v>
      </c>
      <c r="E326" s="2">
        <v>0.95</v>
      </c>
      <c r="F326">
        <v>28</v>
      </c>
      <c r="G326">
        <v>0.3</v>
      </c>
      <c r="H326">
        <v>20</v>
      </c>
      <c r="I326" s="3">
        <f t="shared" si="11"/>
        <v>6</v>
      </c>
    </row>
    <row r="327" spans="1:9" x14ac:dyDescent="0.25">
      <c r="A327" s="1">
        <v>43061</v>
      </c>
      <c r="B327" s="1" t="str">
        <f t="shared" si="10"/>
        <v>November</v>
      </c>
      <c r="C327" t="s">
        <v>16</v>
      </c>
      <c r="D327">
        <v>48.699999999999996</v>
      </c>
      <c r="E327" s="2">
        <v>1</v>
      </c>
      <c r="F327">
        <v>40</v>
      </c>
      <c r="G327">
        <v>0.3</v>
      </c>
      <c r="H327">
        <v>19</v>
      </c>
      <c r="I327" s="3">
        <f t="shared" si="11"/>
        <v>5.7</v>
      </c>
    </row>
    <row r="328" spans="1:9" x14ac:dyDescent="0.25">
      <c r="A328" s="1">
        <v>43062</v>
      </c>
      <c r="B328" s="1" t="str">
        <f t="shared" si="10"/>
        <v>November</v>
      </c>
      <c r="C328" t="s">
        <v>18</v>
      </c>
      <c r="D328">
        <v>51.9</v>
      </c>
      <c r="E328" s="2">
        <v>0.87</v>
      </c>
      <c r="F328">
        <v>47</v>
      </c>
      <c r="G328">
        <v>0.3</v>
      </c>
      <c r="H328">
        <v>23</v>
      </c>
      <c r="I328" s="3">
        <f t="shared" si="11"/>
        <v>6.8999999999999995</v>
      </c>
    </row>
    <row r="329" spans="1:9" x14ac:dyDescent="0.25">
      <c r="A329" s="1">
        <v>43063</v>
      </c>
      <c r="B329" s="1" t="str">
        <f t="shared" si="10"/>
        <v>November</v>
      </c>
      <c r="C329" t="s">
        <v>20</v>
      </c>
      <c r="D329">
        <v>53.599999999999994</v>
      </c>
      <c r="E329" s="2">
        <v>0.83</v>
      </c>
      <c r="F329">
        <v>46</v>
      </c>
      <c r="G329">
        <v>0.3</v>
      </c>
      <c r="H329">
        <v>22</v>
      </c>
      <c r="I329" s="3">
        <f t="shared" si="11"/>
        <v>6.6</v>
      </c>
    </row>
    <row r="330" spans="1:9" x14ac:dyDescent="0.25">
      <c r="A330" s="1">
        <v>43064</v>
      </c>
      <c r="B330" s="1" t="str">
        <f t="shared" si="10"/>
        <v>November</v>
      </c>
      <c r="C330" t="s">
        <v>21</v>
      </c>
      <c r="D330">
        <v>49</v>
      </c>
      <c r="E330" s="2">
        <v>0.91</v>
      </c>
      <c r="F330">
        <v>32</v>
      </c>
      <c r="G330">
        <v>0.3</v>
      </c>
      <c r="H330">
        <v>20</v>
      </c>
      <c r="I330" s="3">
        <f t="shared" si="11"/>
        <v>6</v>
      </c>
    </row>
    <row r="331" spans="1:9" x14ac:dyDescent="0.25">
      <c r="A331" s="1">
        <v>43065</v>
      </c>
      <c r="B331" s="1" t="str">
        <f t="shared" si="10"/>
        <v>November</v>
      </c>
      <c r="C331" t="s">
        <v>10</v>
      </c>
      <c r="D331">
        <v>49.699999999999996</v>
      </c>
      <c r="E331" s="2">
        <v>1.05</v>
      </c>
      <c r="F331">
        <v>30</v>
      </c>
      <c r="G331">
        <v>0.3</v>
      </c>
      <c r="H331">
        <v>19</v>
      </c>
      <c r="I331" s="3">
        <f t="shared" si="11"/>
        <v>5.7</v>
      </c>
    </row>
    <row r="332" spans="1:9" x14ac:dyDescent="0.25">
      <c r="A332" s="1">
        <v>43066</v>
      </c>
      <c r="B332" s="1" t="str">
        <f t="shared" si="10"/>
        <v>November</v>
      </c>
      <c r="C332" t="s">
        <v>12</v>
      </c>
      <c r="D332">
        <v>53.9</v>
      </c>
      <c r="E332" s="2">
        <v>0.87</v>
      </c>
      <c r="F332">
        <v>30</v>
      </c>
      <c r="G332">
        <v>0.3</v>
      </c>
      <c r="H332">
        <v>23</v>
      </c>
      <c r="I332" s="3">
        <f t="shared" si="11"/>
        <v>6.8999999999999995</v>
      </c>
    </row>
    <row r="333" spans="1:9" x14ac:dyDescent="0.25">
      <c r="A333" s="1">
        <v>43067</v>
      </c>
      <c r="B333" s="1" t="str">
        <f t="shared" si="10"/>
        <v>November</v>
      </c>
      <c r="C333" t="s">
        <v>14</v>
      </c>
      <c r="D333">
        <v>54.599999999999994</v>
      </c>
      <c r="E333" s="2">
        <v>0.91</v>
      </c>
      <c r="F333">
        <v>37</v>
      </c>
      <c r="G333">
        <v>0.3</v>
      </c>
      <c r="H333">
        <v>22</v>
      </c>
      <c r="I333" s="3">
        <f t="shared" si="11"/>
        <v>6.6</v>
      </c>
    </row>
    <row r="334" spans="1:9" x14ac:dyDescent="0.25">
      <c r="A334" s="1">
        <v>43068</v>
      </c>
      <c r="B334" s="1" t="str">
        <f t="shared" si="10"/>
        <v>November</v>
      </c>
      <c r="C334" t="s">
        <v>16</v>
      </c>
      <c r="D334">
        <v>50</v>
      </c>
      <c r="E334" s="2">
        <v>0.95</v>
      </c>
      <c r="F334">
        <v>27</v>
      </c>
      <c r="G334">
        <v>0.3</v>
      </c>
      <c r="H334">
        <v>20</v>
      </c>
      <c r="I334" s="3">
        <f t="shared" si="11"/>
        <v>6</v>
      </c>
    </row>
    <row r="335" spans="1:9" x14ac:dyDescent="0.25">
      <c r="A335" s="1">
        <v>43069</v>
      </c>
      <c r="B335" s="1" t="str">
        <f t="shared" si="10"/>
        <v>November</v>
      </c>
      <c r="C335" t="s">
        <v>18</v>
      </c>
      <c r="D335">
        <v>44.699999999999996</v>
      </c>
      <c r="E335" s="2">
        <v>1.05</v>
      </c>
      <c r="F335">
        <v>28</v>
      </c>
      <c r="G335">
        <v>0.3</v>
      </c>
      <c r="H335">
        <v>19</v>
      </c>
      <c r="I335" s="3">
        <f t="shared" si="11"/>
        <v>5.7</v>
      </c>
    </row>
    <row r="336" spans="1:9" x14ac:dyDescent="0.25">
      <c r="A336" s="1">
        <v>43070</v>
      </c>
      <c r="B336" s="1" t="str">
        <f t="shared" si="10"/>
        <v>Desember</v>
      </c>
      <c r="C336" t="s">
        <v>20</v>
      </c>
      <c r="D336">
        <v>48.699999999999996</v>
      </c>
      <c r="E336" s="2">
        <v>1</v>
      </c>
      <c r="F336">
        <v>34</v>
      </c>
      <c r="G336">
        <v>0.3</v>
      </c>
      <c r="H336">
        <v>19</v>
      </c>
      <c r="I336" s="3">
        <f t="shared" si="11"/>
        <v>5.7</v>
      </c>
    </row>
    <row r="337" spans="1:9" x14ac:dyDescent="0.25">
      <c r="A337" s="1">
        <v>43071</v>
      </c>
      <c r="B337" s="1" t="str">
        <f t="shared" si="10"/>
        <v>Desember</v>
      </c>
      <c r="C337" t="s">
        <v>21</v>
      </c>
      <c r="D337">
        <v>44.099999999999994</v>
      </c>
      <c r="E337" s="2">
        <v>1.1100000000000001</v>
      </c>
      <c r="F337">
        <v>35</v>
      </c>
      <c r="G337">
        <v>0.3</v>
      </c>
      <c r="H337">
        <v>17</v>
      </c>
      <c r="I337" s="3">
        <f t="shared" si="11"/>
        <v>5.0999999999999996</v>
      </c>
    </row>
    <row r="338" spans="1:9" x14ac:dyDescent="0.25">
      <c r="A338" s="1">
        <v>43072</v>
      </c>
      <c r="B338" s="1" t="str">
        <f t="shared" si="10"/>
        <v>Desember</v>
      </c>
      <c r="C338" t="s">
        <v>10</v>
      </c>
      <c r="D338">
        <v>33.5</v>
      </c>
      <c r="E338" s="2">
        <v>1.18</v>
      </c>
      <c r="F338">
        <v>19</v>
      </c>
      <c r="G338">
        <v>0.3</v>
      </c>
      <c r="H338">
        <v>15</v>
      </c>
      <c r="I338" s="3">
        <f t="shared" si="11"/>
        <v>4.5</v>
      </c>
    </row>
    <row r="339" spans="1:9" x14ac:dyDescent="0.25">
      <c r="A339" s="1">
        <v>43073</v>
      </c>
      <c r="B339" s="1" t="str">
        <f t="shared" si="10"/>
        <v>Desember</v>
      </c>
      <c r="C339" t="s">
        <v>12</v>
      </c>
      <c r="D339">
        <v>34.9</v>
      </c>
      <c r="E339" s="2">
        <v>1.54</v>
      </c>
      <c r="F339">
        <v>16</v>
      </c>
      <c r="G339">
        <v>0.3</v>
      </c>
      <c r="H339">
        <v>13</v>
      </c>
      <c r="I339" s="3">
        <f t="shared" si="11"/>
        <v>3.9</v>
      </c>
    </row>
    <row r="340" spans="1:9" x14ac:dyDescent="0.25">
      <c r="A340" s="1">
        <v>43074</v>
      </c>
      <c r="B340" s="1" t="str">
        <f t="shared" si="10"/>
        <v>Desember</v>
      </c>
      <c r="C340" t="s">
        <v>14</v>
      </c>
      <c r="D340">
        <v>22</v>
      </c>
      <c r="E340" s="2">
        <v>1.82</v>
      </c>
      <c r="F340">
        <v>11</v>
      </c>
      <c r="G340">
        <v>0.3</v>
      </c>
      <c r="H340">
        <v>10</v>
      </c>
      <c r="I340" s="3">
        <f t="shared" si="11"/>
        <v>3</v>
      </c>
    </row>
    <row r="341" spans="1:9" x14ac:dyDescent="0.25">
      <c r="A341" s="1">
        <v>43075</v>
      </c>
      <c r="B341" s="1" t="str">
        <f t="shared" si="10"/>
        <v>Desember</v>
      </c>
      <c r="C341" t="s">
        <v>16</v>
      </c>
      <c r="D341">
        <v>44.699999999999996</v>
      </c>
      <c r="E341" s="2">
        <v>0.95</v>
      </c>
      <c r="F341">
        <v>28</v>
      </c>
      <c r="G341">
        <v>0.3</v>
      </c>
      <c r="H341">
        <v>19</v>
      </c>
      <c r="I341" s="3">
        <f t="shared" si="11"/>
        <v>5.7</v>
      </c>
    </row>
    <row r="342" spans="1:9" x14ac:dyDescent="0.25">
      <c r="A342" s="1">
        <v>43076</v>
      </c>
      <c r="B342" s="1" t="str">
        <f t="shared" si="10"/>
        <v>Desember</v>
      </c>
      <c r="C342" t="s">
        <v>18</v>
      </c>
      <c r="D342">
        <v>42.099999999999994</v>
      </c>
      <c r="E342" s="2">
        <v>1.05</v>
      </c>
      <c r="F342">
        <v>26</v>
      </c>
      <c r="G342">
        <v>0.3</v>
      </c>
      <c r="H342">
        <v>17</v>
      </c>
      <c r="I342" s="3">
        <f t="shared" si="11"/>
        <v>5.0999999999999996</v>
      </c>
    </row>
    <row r="343" spans="1:9" x14ac:dyDescent="0.25">
      <c r="A343" s="1">
        <v>43077</v>
      </c>
      <c r="B343" s="1" t="str">
        <f t="shared" si="10"/>
        <v>Desember</v>
      </c>
      <c r="C343" t="s">
        <v>20</v>
      </c>
      <c r="D343">
        <v>40.5</v>
      </c>
      <c r="E343" s="2">
        <v>1.25</v>
      </c>
      <c r="F343">
        <v>30</v>
      </c>
      <c r="G343">
        <v>0.3</v>
      </c>
      <c r="H343">
        <v>15</v>
      </c>
      <c r="I343" s="3">
        <f t="shared" si="11"/>
        <v>4.5</v>
      </c>
    </row>
    <row r="344" spans="1:9" x14ac:dyDescent="0.25">
      <c r="A344" s="1">
        <v>43078</v>
      </c>
      <c r="B344" s="1" t="str">
        <f t="shared" si="10"/>
        <v>Desember</v>
      </c>
      <c r="C344" t="s">
        <v>21</v>
      </c>
      <c r="D344">
        <v>31.199999999999996</v>
      </c>
      <c r="E344" s="2">
        <v>1.43</v>
      </c>
      <c r="F344">
        <v>19</v>
      </c>
      <c r="G344">
        <v>0.3</v>
      </c>
      <c r="H344">
        <v>14</v>
      </c>
      <c r="I344" s="3">
        <f t="shared" si="11"/>
        <v>4.2</v>
      </c>
    </row>
    <row r="345" spans="1:9" x14ac:dyDescent="0.25">
      <c r="A345" s="1">
        <v>43079</v>
      </c>
      <c r="B345" s="1" t="str">
        <f t="shared" si="10"/>
        <v>Desember</v>
      </c>
      <c r="C345" t="s">
        <v>10</v>
      </c>
      <c r="D345">
        <v>31.299999999999997</v>
      </c>
      <c r="E345" s="2">
        <v>1.82</v>
      </c>
      <c r="F345">
        <v>15</v>
      </c>
      <c r="G345">
        <v>0.3</v>
      </c>
      <c r="H345">
        <v>11</v>
      </c>
      <c r="I345" s="3">
        <f t="shared" si="11"/>
        <v>3.3</v>
      </c>
    </row>
    <row r="346" spans="1:9" x14ac:dyDescent="0.25">
      <c r="A346" s="1">
        <v>43080</v>
      </c>
      <c r="B346" s="1" t="str">
        <f t="shared" si="10"/>
        <v>Desember</v>
      </c>
      <c r="C346" t="s">
        <v>12</v>
      </c>
      <c r="D346">
        <v>45.099999999999994</v>
      </c>
      <c r="E346" s="2">
        <v>1.1100000000000001</v>
      </c>
      <c r="F346">
        <v>33</v>
      </c>
      <c r="G346">
        <v>0.3</v>
      </c>
      <c r="H346">
        <v>17</v>
      </c>
      <c r="I346" s="3">
        <f t="shared" si="11"/>
        <v>5.0999999999999996</v>
      </c>
    </row>
    <row r="347" spans="1:9" x14ac:dyDescent="0.25">
      <c r="A347" s="1">
        <v>43081</v>
      </c>
      <c r="B347" s="1" t="str">
        <f t="shared" si="10"/>
        <v>Desember</v>
      </c>
      <c r="C347" t="s">
        <v>14</v>
      </c>
      <c r="D347">
        <v>33.5</v>
      </c>
      <c r="E347" s="2">
        <v>1.33</v>
      </c>
      <c r="F347">
        <v>22</v>
      </c>
      <c r="G347">
        <v>0.3</v>
      </c>
      <c r="H347">
        <v>15</v>
      </c>
      <c r="I347" s="3">
        <f t="shared" si="11"/>
        <v>4.5</v>
      </c>
    </row>
    <row r="348" spans="1:9" x14ac:dyDescent="0.25">
      <c r="A348" s="1">
        <v>43082</v>
      </c>
      <c r="B348" s="1" t="str">
        <f t="shared" si="10"/>
        <v>Desember</v>
      </c>
      <c r="C348" t="s">
        <v>16</v>
      </c>
      <c r="D348">
        <v>32.199999999999996</v>
      </c>
      <c r="E348" s="2">
        <v>1.43</v>
      </c>
      <c r="F348">
        <v>26</v>
      </c>
      <c r="G348">
        <v>0.3</v>
      </c>
      <c r="H348">
        <v>14</v>
      </c>
      <c r="I348" s="3">
        <f t="shared" si="11"/>
        <v>4.2</v>
      </c>
    </row>
    <row r="349" spans="1:9" x14ac:dyDescent="0.25">
      <c r="A349" s="1">
        <v>43083</v>
      </c>
      <c r="B349" s="1" t="str">
        <f t="shared" si="10"/>
        <v>Desember</v>
      </c>
      <c r="C349" t="s">
        <v>18</v>
      </c>
      <c r="D349">
        <v>31.9</v>
      </c>
      <c r="E349" s="2">
        <v>1.54</v>
      </c>
      <c r="F349">
        <v>24</v>
      </c>
      <c r="G349">
        <v>0.3</v>
      </c>
      <c r="H349">
        <v>13</v>
      </c>
      <c r="I349" s="3">
        <f t="shared" si="11"/>
        <v>3.9</v>
      </c>
    </row>
    <row r="350" spans="1:9" x14ac:dyDescent="0.25">
      <c r="A350" s="1">
        <v>43084</v>
      </c>
      <c r="B350" s="1" t="str">
        <f t="shared" si="10"/>
        <v>Desember</v>
      </c>
      <c r="C350" t="s">
        <v>20</v>
      </c>
      <c r="D350">
        <v>42.099999999999994</v>
      </c>
      <c r="E350" s="2">
        <v>1.05</v>
      </c>
      <c r="F350">
        <v>30</v>
      </c>
      <c r="G350">
        <v>0.3</v>
      </c>
      <c r="H350">
        <v>17</v>
      </c>
      <c r="I350" s="3">
        <f t="shared" si="11"/>
        <v>5.0999999999999996</v>
      </c>
    </row>
    <row r="351" spans="1:9" x14ac:dyDescent="0.25">
      <c r="A351" s="1">
        <v>43085</v>
      </c>
      <c r="B351" s="1" t="str">
        <f t="shared" si="10"/>
        <v>Desember</v>
      </c>
      <c r="C351" t="s">
        <v>21</v>
      </c>
      <c r="D351">
        <v>35.5</v>
      </c>
      <c r="E351" s="2">
        <v>1.25</v>
      </c>
      <c r="F351">
        <v>30</v>
      </c>
      <c r="G351">
        <v>0.3</v>
      </c>
      <c r="H351">
        <v>15</v>
      </c>
      <c r="I351" s="3">
        <f t="shared" si="11"/>
        <v>4.5</v>
      </c>
    </row>
    <row r="352" spans="1:9" x14ac:dyDescent="0.25">
      <c r="A352" s="1">
        <v>43086</v>
      </c>
      <c r="B352" s="1" t="str">
        <f t="shared" si="10"/>
        <v>Desember</v>
      </c>
      <c r="C352" t="s">
        <v>10</v>
      </c>
      <c r="D352">
        <v>32.199999999999996</v>
      </c>
      <c r="E352" s="2">
        <v>1.33</v>
      </c>
      <c r="F352">
        <v>16</v>
      </c>
      <c r="G352">
        <v>0.3</v>
      </c>
      <c r="H352">
        <v>14</v>
      </c>
      <c r="I352" s="3">
        <f t="shared" si="11"/>
        <v>4.2</v>
      </c>
    </row>
    <row r="353" spans="1:9" x14ac:dyDescent="0.25">
      <c r="A353" s="1">
        <v>43087</v>
      </c>
      <c r="B353" s="1" t="str">
        <f t="shared" si="10"/>
        <v>Desember</v>
      </c>
      <c r="C353" t="s">
        <v>12</v>
      </c>
      <c r="D353">
        <v>30.9</v>
      </c>
      <c r="E353" s="2">
        <v>1.43</v>
      </c>
      <c r="F353">
        <v>27</v>
      </c>
      <c r="G353">
        <v>0.3</v>
      </c>
      <c r="H353">
        <v>13</v>
      </c>
      <c r="I353" s="3">
        <f t="shared" si="11"/>
        <v>3.9</v>
      </c>
    </row>
    <row r="354" spans="1:9" x14ac:dyDescent="0.25">
      <c r="A354" s="1">
        <v>43088</v>
      </c>
      <c r="B354" s="1" t="str">
        <f t="shared" si="10"/>
        <v>Desember</v>
      </c>
      <c r="C354" t="s">
        <v>14</v>
      </c>
      <c r="D354">
        <v>41.4</v>
      </c>
      <c r="E354" s="2">
        <v>1</v>
      </c>
      <c r="F354">
        <v>33</v>
      </c>
      <c r="G354">
        <v>0.3</v>
      </c>
      <c r="H354">
        <v>18</v>
      </c>
      <c r="I354" s="3">
        <f t="shared" si="11"/>
        <v>5.3999999999999995</v>
      </c>
    </row>
    <row r="355" spans="1:9" x14ac:dyDescent="0.25">
      <c r="A355" s="1">
        <v>43089</v>
      </c>
      <c r="B355" s="1" t="str">
        <f t="shared" si="10"/>
        <v>Desember</v>
      </c>
      <c r="C355" t="s">
        <v>16</v>
      </c>
      <c r="D355">
        <v>36.799999999999997</v>
      </c>
      <c r="E355" s="2">
        <v>1.25</v>
      </c>
      <c r="F355">
        <v>20</v>
      </c>
      <c r="G355">
        <v>0.3</v>
      </c>
      <c r="H355">
        <v>16</v>
      </c>
      <c r="I355" s="3">
        <f t="shared" si="11"/>
        <v>4.8</v>
      </c>
    </row>
    <row r="356" spans="1:9" x14ac:dyDescent="0.25">
      <c r="A356" s="1">
        <v>43090</v>
      </c>
      <c r="B356" s="1" t="str">
        <f t="shared" si="10"/>
        <v>Desember</v>
      </c>
      <c r="C356" t="s">
        <v>18</v>
      </c>
      <c r="D356">
        <v>40.5</v>
      </c>
      <c r="E356" s="2">
        <v>1.33</v>
      </c>
      <c r="F356">
        <v>23</v>
      </c>
      <c r="G356">
        <v>0.3</v>
      </c>
      <c r="H356">
        <v>15</v>
      </c>
      <c r="I356" s="3">
        <f t="shared" si="11"/>
        <v>4.5</v>
      </c>
    </row>
    <row r="357" spans="1:9" x14ac:dyDescent="0.25">
      <c r="A357" s="1">
        <v>43091</v>
      </c>
      <c r="B357" s="1" t="str">
        <f t="shared" si="10"/>
        <v>Desember</v>
      </c>
      <c r="C357" t="s">
        <v>20</v>
      </c>
      <c r="D357">
        <v>30.9</v>
      </c>
      <c r="E357" s="2">
        <v>1.54</v>
      </c>
      <c r="F357">
        <v>17</v>
      </c>
      <c r="G357">
        <v>0.3</v>
      </c>
      <c r="H357">
        <v>13</v>
      </c>
      <c r="I357" s="3">
        <f t="shared" si="11"/>
        <v>3.9</v>
      </c>
    </row>
    <row r="358" spans="1:9" x14ac:dyDescent="0.25">
      <c r="A358" s="1">
        <v>43092</v>
      </c>
      <c r="B358" s="1" t="str">
        <f t="shared" si="10"/>
        <v>Desember</v>
      </c>
      <c r="C358" t="s">
        <v>21</v>
      </c>
      <c r="D358">
        <v>42.4</v>
      </c>
      <c r="E358" s="2">
        <v>1.1100000000000001</v>
      </c>
      <c r="F358">
        <v>20</v>
      </c>
      <c r="G358">
        <v>0.3</v>
      </c>
      <c r="H358">
        <v>18</v>
      </c>
      <c r="I358" s="3">
        <f t="shared" si="11"/>
        <v>5.3999999999999995</v>
      </c>
    </row>
    <row r="359" spans="1:9" x14ac:dyDescent="0.25">
      <c r="A359" s="1">
        <v>43093</v>
      </c>
      <c r="B359" s="1" t="str">
        <f t="shared" si="10"/>
        <v>Desember</v>
      </c>
      <c r="C359" t="s">
        <v>10</v>
      </c>
      <c r="D359">
        <v>35.799999999999997</v>
      </c>
      <c r="E359" s="2">
        <v>1.25</v>
      </c>
      <c r="F359">
        <v>26</v>
      </c>
      <c r="G359">
        <v>0.3</v>
      </c>
      <c r="H359">
        <v>16</v>
      </c>
      <c r="I359" s="3">
        <f t="shared" si="11"/>
        <v>4.8</v>
      </c>
    </row>
    <row r="360" spans="1:9" x14ac:dyDescent="0.25">
      <c r="A360" s="1">
        <v>43094</v>
      </c>
      <c r="B360" s="1" t="str">
        <f t="shared" si="10"/>
        <v>Desember</v>
      </c>
      <c r="C360" t="s">
        <v>12</v>
      </c>
      <c r="D360">
        <v>35.5</v>
      </c>
      <c r="E360" s="2">
        <v>1.25</v>
      </c>
      <c r="F360">
        <v>19</v>
      </c>
      <c r="G360">
        <v>0.3</v>
      </c>
      <c r="H360">
        <v>15</v>
      </c>
      <c r="I360" s="3">
        <f t="shared" si="11"/>
        <v>4.5</v>
      </c>
    </row>
    <row r="361" spans="1:9" x14ac:dyDescent="0.25">
      <c r="A361" s="1">
        <v>43095</v>
      </c>
      <c r="B361" s="1" t="str">
        <f t="shared" si="10"/>
        <v>Desember</v>
      </c>
      <c r="C361" t="s">
        <v>14</v>
      </c>
      <c r="D361">
        <v>28.9</v>
      </c>
      <c r="E361" s="2">
        <v>1.43</v>
      </c>
      <c r="F361">
        <v>23</v>
      </c>
      <c r="G361">
        <v>0.3</v>
      </c>
      <c r="H361">
        <v>13</v>
      </c>
      <c r="I361" s="3">
        <f t="shared" si="11"/>
        <v>3.9</v>
      </c>
    </row>
    <row r="362" spans="1:9" x14ac:dyDescent="0.25">
      <c r="A362" s="1">
        <v>43096</v>
      </c>
      <c r="B362" s="1" t="str">
        <f t="shared" si="10"/>
        <v>Desember</v>
      </c>
      <c r="C362" t="s">
        <v>16</v>
      </c>
      <c r="D362">
        <v>42.699999999999996</v>
      </c>
      <c r="E362" s="2">
        <v>1</v>
      </c>
      <c r="F362">
        <v>33</v>
      </c>
      <c r="G362">
        <v>0.3</v>
      </c>
      <c r="H362">
        <v>19</v>
      </c>
      <c r="I362" s="3">
        <f t="shared" si="11"/>
        <v>5.7</v>
      </c>
    </row>
    <row r="363" spans="1:9" x14ac:dyDescent="0.25">
      <c r="A363" s="1">
        <v>43097</v>
      </c>
      <c r="B363" s="1" t="str">
        <f t="shared" si="10"/>
        <v>Desember</v>
      </c>
      <c r="C363" t="s">
        <v>18</v>
      </c>
      <c r="D363">
        <v>37.799999999999997</v>
      </c>
      <c r="E363" s="2">
        <v>1.25</v>
      </c>
      <c r="F363">
        <v>32</v>
      </c>
      <c r="G363">
        <v>0.3</v>
      </c>
      <c r="H363">
        <v>16</v>
      </c>
      <c r="I363" s="3">
        <f t="shared" si="11"/>
        <v>4.8</v>
      </c>
    </row>
    <row r="364" spans="1:9" x14ac:dyDescent="0.25">
      <c r="A364" s="1">
        <v>43098</v>
      </c>
      <c r="B364" s="1" t="str">
        <f t="shared" si="10"/>
        <v>Desember</v>
      </c>
      <c r="C364" t="s">
        <v>20</v>
      </c>
      <c r="D364">
        <v>39.5</v>
      </c>
      <c r="E364" s="2">
        <v>1.25</v>
      </c>
      <c r="F364">
        <v>17</v>
      </c>
      <c r="G364">
        <v>0.3</v>
      </c>
      <c r="H364">
        <v>15</v>
      </c>
      <c r="I364" s="3">
        <f t="shared" si="11"/>
        <v>4.5</v>
      </c>
    </row>
    <row r="365" spans="1:9" x14ac:dyDescent="0.25">
      <c r="A365" s="1">
        <v>43099</v>
      </c>
      <c r="B365" s="1" t="str">
        <f t="shared" si="10"/>
        <v>Desember</v>
      </c>
      <c r="C365" t="s">
        <v>21</v>
      </c>
      <c r="D365">
        <v>30.9</v>
      </c>
      <c r="E365" s="2">
        <v>1.43</v>
      </c>
      <c r="F365">
        <v>22</v>
      </c>
      <c r="G365">
        <v>0.3</v>
      </c>
      <c r="H365">
        <v>13</v>
      </c>
      <c r="I365" s="3">
        <f t="shared" si="11"/>
        <v>3.9</v>
      </c>
    </row>
    <row r="366" spans="1:9" x14ac:dyDescent="0.25">
      <c r="A366" s="1">
        <v>43100</v>
      </c>
      <c r="B366" s="1" t="str">
        <f t="shared" si="10"/>
        <v>Desember</v>
      </c>
      <c r="C366" t="s">
        <v>10</v>
      </c>
      <c r="D366">
        <v>15.099999999999998</v>
      </c>
      <c r="E366" s="2">
        <v>2.5</v>
      </c>
      <c r="F366">
        <v>9</v>
      </c>
      <c r="G366">
        <v>0.3</v>
      </c>
      <c r="H366">
        <v>7</v>
      </c>
      <c r="I366" s="3">
        <f t="shared" si="11"/>
        <v>2.1</v>
      </c>
    </row>
    <row r="367" spans="1:9" x14ac:dyDescent="0.25">
      <c r="F367" s="4">
        <f>SUBTOTAL(109,Tabel1[Flyers])</f>
        <v>14704</v>
      </c>
      <c r="I367" s="3">
        <f>SUBTOTAL(109,Tabel1[Revenue])</f>
        <v>3183.6999999999985</v>
      </c>
    </row>
  </sheetData>
  <mergeCells count="3">
    <mergeCell ref="K1:L1"/>
    <mergeCell ref="K17:L17"/>
    <mergeCell ref="K39:L39"/>
  </mergeCells>
  <conditionalFormatting sqref="D2:D366">
    <cfRule type="colorScale" priority="6">
      <colorScale>
        <cfvo type="min"/>
        <cfvo type="max"/>
        <color rgb="FFF8696B"/>
        <color rgb="FFFCFCFF"/>
      </colorScale>
    </cfRule>
  </conditionalFormatting>
  <conditionalFormatting sqref="D2:D366">
    <cfRule type="colorScale" priority="5">
      <colorScale>
        <cfvo type="min"/>
        <cfvo type="max"/>
        <color rgb="FFFCFCFF"/>
        <color rgb="FFF8696B"/>
      </colorScale>
    </cfRule>
  </conditionalFormatting>
  <conditionalFormatting sqref="E2:E366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{40FEAE1A-44F7-4F12-8CB7-DD757F325A78}</x14:id>
        </ext>
      </extLst>
    </cfRule>
  </conditionalFormatting>
  <conditionalFormatting sqref="H2:H366">
    <cfRule type="top10" dxfId="6" priority="2" percent="1" rank="10"/>
  </conditionalFormatting>
  <conditionalFormatting sqref="H2:H366">
    <cfRule type="top10" dxfId="5" priority="1" percent="1" bottom="1" rank="10"/>
  </conditionalFormatting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0FEAE1A-44F7-4F12-8CB7-DD757F325A78}">
            <x14:dataBar minLength="0" maxLength="100" border="1" negativeBarColorSameAsPositive="1" negativeBarBorderColorSameAsPositive="0" axisPosition="none">
              <x14:cfvo type="autoMin"/>
              <x14:cfvo type="autoMax"/>
              <x14:borderColor rgb="FF008AEF"/>
              <x14:negativeBorderColor rgb="FF638EC6"/>
            </x14:dataBar>
          </x14:cfRule>
          <xm:sqref>E2:E366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E5" sqref="E5"/>
    </sheetView>
  </sheetViews>
  <sheetFormatPr defaultRowHeight="15" x14ac:dyDescent="0.25"/>
  <cols>
    <col min="2" max="2" width="18.7109375" customWidth="1"/>
  </cols>
  <sheetData>
    <row r="1" spans="1:2" x14ac:dyDescent="0.25">
      <c r="A1" t="s">
        <v>2</v>
      </c>
      <c r="B1" t="s">
        <v>24</v>
      </c>
    </row>
    <row r="2" spans="1:2" x14ac:dyDescent="0.25">
      <c r="A2" s="6" t="s">
        <v>12</v>
      </c>
      <c r="B2" s="2">
        <v>8.7884615384615365</v>
      </c>
    </row>
    <row r="3" spans="1:2" x14ac:dyDescent="0.25">
      <c r="A3" s="6" t="s">
        <v>14</v>
      </c>
      <c r="B3" s="2">
        <v>8.6749999999999989</v>
      </c>
    </row>
    <row r="4" spans="1:2" x14ac:dyDescent="0.25">
      <c r="A4" s="6" t="s">
        <v>16</v>
      </c>
      <c r="B4" s="2">
        <v>8.7326923076923073</v>
      </c>
    </row>
    <row r="5" spans="1:2" x14ac:dyDescent="0.25">
      <c r="A5" s="6" t="s">
        <v>18</v>
      </c>
      <c r="B5" s="2">
        <v>8.8634615384615376</v>
      </c>
    </row>
    <row r="6" spans="1:2" x14ac:dyDescent="0.25">
      <c r="A6" s="6" t="s">
        <v>20</v>
      </c>
      <c r="B6" s="2">
        <v>8.6307692307692321</v>
      </c>
    </row>
    <row r="7" spans="1:2" x14ac:dyDescent="0.25">
      <c r="A7" s="6" t="s">
        <v>21</v>
      </c>
      <c r="B7" s="2">
        <v>8.8038461538461537</v>
      </c>
    </row>
    <row r="8" spans="1:2" x14ac:dyDescent="0.25">
      <c r="A8" s="6" t="s">
        <v>10</v>
      </c>
      <c r="B8" s="2">
        <v>8.566037735849056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1"/>
  <sheetViews>
    <sheetView workbookViewId="0">
      <selection activeCell="A4" sqref="A4:B10"/>
    </sheetView>
  </sheetViews>
  <sheetFormatPr defaultRowHeight="15" x14ac:dyDescent="0.25"/>
  <cols>
    <col min="1" max="1" width="17.42578125" bestFit="1" customWidth="1"/>
    <col min="2" max="2" width="17.140625" bestFit="1" customWidth="1"/>
    <col min="3" max="3" width="16.42578125" bestFit="1" customWidth="1"/>
    <col min="4" max="4" width="8.42578125" bestFit="1" customWidth="1"/>
    <col min="5" max="5" width="11.7109375" bestFit="1" customWidth="1"/>
    <col min="6" max="6" width="9.140625" bestFit="1" customWidth="1"/>
    <col min="7" max="7" width="6.5703125" bestFit="1" customWidth="1"/>
    <col min="8" max="8" width="8.85546875" bestFit="1" customWidth="1"/>
    <col min="9" max="9" width="17.42578125" bestFit="1" customWidth="1"/>
    <col min="10" max="10" width="16.42578125" bestFit="1" customWidth="1"/>
    <col min="11" max="11" width="22.140625" bestFit="1" customWidth="1"/>
    <col min="12" max="12" width="16.42578125" bestFit="1" customWidth="1"/>
    <col min="13" max="13" width="22.140625" bestFit="1" customWidth="1"/>
    <col min="14" max="14" width="16.42578125" bestFit="1" customWidth="1"/>
    <col min="15" max="15" width="22.140625" bestFit="1" customWidth="1"/>
    <col min="16" max="16" width="21.5703125" bestFit="1" customWidth="1"/>
    <col min="17" max="17" width="27.140625" bestFit="1" customWidth="1"/>
  </cols>
  <sheetData>
    <row r="3" spans="1:2" x14ac:dyDescent="0.25">
      <c r="A3" s="5" t="s">
        <v>25</v>
      </c>
      <c r="B3" t="s">
        <v>26</v>
      </c>
    </row>
    <row r="4" spans="1:2" x14ac:dyDescent="0.25">
      <c r="A4" s="6" t="s">
        <v>10</v>
      </c>
      <c r="B4" s="7">
        <v>2137</v>
      </c>
    </row>
    <row r="5" spans="1:2" x14ac:dyDescent="0.25">
      <c r="A5" s="6" t="s">
        <v>12</v>
      </c>
      <c r="B5" s="7">
        <v>2069</v>
      </c>
    </row>
    <row r="6" spans="1:2" x14ac:dyDescent="0.25">
      <c r="A6" s="6" t="s">
        <v>14</v>
      </c>
      <c r="B6" s="7">
        <v>2135</v>
      </c>
    </row>
    <row r="7" spans="1:2" x14ac:dyDescent="0.25">
      <c r="A7" s="6" t="s">
        <v>16</v>
      </c>
      <c r="B7" s="7">
        <v>2152</v>
      </c>
    </row>
    <row r="8" spans="1:2" x14ac:dyDescent="0.25">
      <c r="A8" s="6" t="s">
        <v>18</v>
      </c>
      <c r="B8" s="7">
        <v>2117</v>
      </c>
    </row>
    <row r="9" spans="1:2" x14ac:dyDescent="0.25">
      <c r="A9" s="6" t="s">
        <v>20</v>
      </c>
      <c r="B9" s="7">
        <v>2097</v>
      </c>
    </row>
    <row r="10" spans="1:2" x14ac:dyDescent="0.25">
      <c r="A10" s="6" t="s">
        <v>21</v>
      </c>
      <c r="B10" s="7">
        <v>1997</v>
      </c>
    </row>
    <row r="11" spans="1:2" x14ac:dyDescent="0.25">
      <c r="A11" s="6" t="s">
        <v>27</v>
      </c>
      <c r="B11" s="7">
        <v>14704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7"/>
  <sheetViews>
    <sheetView topLeftCell="A365" workbookViewId="0">
      <selection activeCell="C366" sqref="B1:C366"/>
    </sheetView>
  </sheetViews>
  <sheetFormatPr defaultRowHeight="15" x14ac:dyDescent="0.25"/>
  <cols>
    <col min="1" max="1" width="25.7109375" customWidth="1"/>
  </cols>
  <sheetData>
    <row r="1" spans="1:3" x14ac:dyDescent="0.25">
      <c r="A1" t="s">
        <v>0</v>
      </c>
      <c r="B1" t="s">
        <v>5</v>
      </c>
      <c r="C1" t="s">
        <v>7</v>
      </c>
    </row>
    <row r="2" spans="1:3" x14ac:dyDescent="0.25">
      <c r="A2" s="8">
        <v>42736</v>
      </c>
      <c r="B2" s="7">
        <v>15</v>
      </c>
      <c r="C2" s="7">
        <v>10</v>
      </c>
    </row>
    <row r="3" spans="1:3" x14ac:dyDescent="0.25">
      <c r="A3" s="8">
        <v>42737</v>
      </c>
      <c r="B3" s="7">
        <v>15</v>
      </c>
      <c r="C3" s="7">
        <v>13</v>
      </c>
    </row>
    <row r="4" spans="1:3" x14ac:dyDescent="0.25">
      <c r="A4" s="8">
        <v>42738</v>
      </c>
      <c r="B4" s="7">
        <v>27</v>
      </c>
      <c r="C4" s="7">
        <v>15</v>
      </c>
    </row>
    <row r="5" spans="1:3" x14ac:dyDescent="0.25">
      <c r="A5" s="8">
        <v>42739</v>
      </c>
      <c r="B5" s="7">
        <v>28</v>
      </c>
      <c r="C5" s="7">
        <v>17</v>
      </c>
    </row>
    <row r="6" spans="1:3" x14ac:dyDescent="0.25">
      <c r="A6" s="8">
        <v>42740</v>
      </c>
      <c r="B6" s="7">
        <v>33</v>
      </c>
      <c r="C6" s="7">
        <v>18</v>
      </c>
    </row>
    <row r="7" spans="1:3" x14ac:dyDescent="0.25">
      <c r="A7" s="8">
        <v>42741</v>
      </c>
      <c r="B7" s="7">
        <v>23</v>
      </c>
      <c r="C7" s="7">
        <v>11</v>
      </c>
    </row>
    <row r="8" spans="1:3" x14ac:dyDescent="0.25">
      <c r="A8" s="8">
        <v>42742</v>
      </c>
      <c r="B8" s="7">
        <v>19</v>
      </c>
      <c r="C8" s="7">
        <v>13</v>
      </c>
    </row>
    <row r="9" spans="1:3" x14ac:dyDescent="0.25">
      <c r="A9" s="8">
        <v>42743</v>
      </c>
      <c r="B9" s="7">
        <v>28</v>
      </c>
      <c r="C9" s="7">
        <v>15</v>
      </c>
    </row>
    <row r="10" spans="1:3" x14ac:dyDescent="0.25">
      <c r="A10" s="8">
        <v>42744</v>
      </c>
      <c r="B10" s="7">
        <v>20</v>
      </c>
      <c r="C10" s="7">
        <v>17</v>
      </c>
    </row>
    <row r="11" spans="1:3" x14ac:dyDescent="0.25">
      <c r="A11" s="8">
        <v>42745</v>
      </c>
      <c r="B11" s="7">
        <v>33</v>
      </c>
      <c r="C11" s="7">
        <v>18</v>
      </c>
    </row>
    <row r="12" spans="1:3" x14ac:dyDescent="0.25">
      <c r="A12" s="8">
        <v>42746</v>
      </c>
      <c r="B12" s="7">
        <v>23</v>
      </c>
      <c r="C12" s="7">
        <v>12</v>
      </c>
    </row>
    <row r="13" spans="1:3" x14ac:dyDescent="0.25">
      <c r="A13" s="8">
        <v>42747</v>
      </c>
      <c r="B13" s="7">
        <v>16</v>
      </c>
      <c r="C13" s="7">
        <v>14</v>
      </c>
    </row>
    <row r="14" spans="1:3" x14ac:dyDescent="0.25">
      <c r="A14" s="8">
        <v>42748</v>
      </c>
      <c r="B14" s="7">
        <v>19</v>
      </c>
      <c r="C14" s="7">
        <v>15</v>
      </c>
    </row>
    <row r="15" spans="1:3" x14ac:dyDescent="0.25">
      <c r="A15" s="8">
        <v>42749</v>
      </c>
      <c r="B15" s="7">
        <v>23</v>
      </c>
      <c r="C15" s="7">
        <v>17</v>
      </c>
    </row>
    <row r="16" spans="1:3" x14ac:dyDescent="0.25">
      <c r="A16" s="8">
        <v>42750</v>
      </c>
      <c r="B16" s="7">
        <v>33</v>
      </c>
      <c r="C16" s="7">
        <v>18</v>
      </c>
    </row>
    <row r="17" spans="1:3" x14ac:dyDescent="0.25">
      <c r="A17" s="8">
        <v>42751</v>
      </c>
      <c r="B17" s="7">
        <v>24</v>
      </c>
      <c r="C17" s="7">
        <v>12</v>
      </c>
    </row>
    <row r="18" spans="1:3" x14ac:dyDescent="0.25">
      <c r="A18" s="8">
        <v>42752</v>
      </c>
      <c r="B18" s="7">
        <v>26</v>
      </c>
      <c r="C18" s="7">
        <v>14</v>
      </c>
    </row>
    <row r="19" spans="1:3" x14ac:dyDescent="0.25">
      <c r="A19" s="8">
        <v>42753</v>
      </c>
      <c r="B19" s="7">
        <v>33</v>
      </c>
      <c r="C19" s="7">
        <v>16</v>
      </c>
    </row>
    <row r="20" spans="1:3" x14ac:dyDescent="0.25">
      <c r="A20" s="8">
        <v>42754</v>
      </c>
      <c r="B20" s="7">
        <v>30</v>
      </c>
      <c r="C20" s="7">
        <v>17</v>
      </c>
    </row>
    <row r="21" spans="1:3" x14ac:dyDescent="0.25">
      <c r="A21" s="8">
        <v>42755</v>
      </c>
      <c r="B21" s="7">
        <v>20</v>
      </c>
      <c r="C21" s="7">
        <v>12</v>
      </c>
    </row>
    <row r="22" spans="1:3" x14ac:dyDescent="0.25">
      <c r="A22" s="8">
        <v>42756</v>
      </c>
      <c r="B22" s="7">
        <v>16</v>
      </c>
      <c r="C22" s="7">
        <v>14</v>
      </c>
    </row>
    <row r="23" spans="1:3" x14ac:dyDescent="0.25">
      <c r="A23" s="8">
        <v>42757</v>
      </c>
      <c r="B23" s="7">
        <v>19</v>
      </c>
      <c r="C23" s="7">
        <v>16</v>
      </c>
    </row>
    <row r="24" spans="1:3" x14ac:dyDescent="0.25">
      <c r="A24" s="8">
        <v>42758</v>
      </c>
      <c r="B24" s="7">
        <v>21</v>
      </c>
      <c r="C24" s="7">
        <v>17</v>
      </c>
    </row>
    <row r="25" spans="1:3" x14ac:dyDescent="0.25">
      <c r="A25" s="8">
        <v>42759</v>
      </c>
      <c r="B25" s="7">
        <v>20</v>
      </c>
      <c r="C25" s="7">
        <v>12</v>
      </c>
    </row>
    <row r="26" spans="1:3" x14ac:dyDescent="0.25">
      <c r="A26" s="8">
        <v>42760</v>
      </c>
      <c r="B26" s="7">
        <v>24</v>
      </c>
      <c r="C26" s="7">
        <v>14</v>
      </c>
    </row>
    <row r="27" spans="1:3" x14ac:dyDescent="0.25">
      <c r="A27" s="8">
        <v>42761</v>
      </c>
      <c r="B27" s="7">
        <v>18</v>
      </c>
      <c r="C27" s="7">
        <v>16</v>
      </c>
    </row>
    <row r="28" spans="1:3" x14ac:dyDescent="0.25">
      <c r="A28" s="8">
        <v>42762</v>
      </c>
      <c r="B28" s="7">
        <v>22</v>
      </c>
      <c r="C28" s="7">
        <v>17</v>
      </c>
    </row>
    <row r="29" spans="1:3" x14ac:dyDescent="0.25">
      <c r="A29" s="8">
        <v>42763</v>
      </c>
      <c r="B29" s="7">
        <v>15</v>
      </c>
      <c r="C29" s="7">
        <v>13</v>
      </c>
    </row>
    <row r="30" spans="1:3" x14ac:dyDescent="0.25">
      <c r="A30" s="8">
        <v>42764</v>
      </c>
      <c r="B30" s="7">
        <v>27</v>
      </c>
      <c r="C30" s="7">
        <v>14</v>
      </c>
    </row>
    <row r="31" spans="1:3" x14ac:dyDescent="0.25">
      <c r="A31" s="8">
        <v>42765</v>
      </c>
      <c r="B31" s="7">
        <v>20</v>
      </c>
      <c r="C31" s="7">
        <v>17</v>
      </c>
    </row>
    <row r="32" spans="1:3" x14ac:dyDescent="0.25">
      <c r="A32" s="8">
        <v>42766</v>
      </c>
      <c r="B32" s="7">
        <v>37</v>
      </c>
      <c r="C32" s="7">
        <v>18</v>
      </c>
    </row>
    <row r="33" spans="1:3" x14ac:dyDescent="0.25">
      <c r="A33" s="8">
        <v>42767</v>
      </c>
      <c r="B33" s="7">
        <v>35</v>
      </c>
      <c r="C33" s="7">
        <v>18</v>
      </c>
    </row>
    <row r="34" spans="1:3" x14ac:dyDescent="0.25">
      <c r="A34" s="8">
        <v>42768</v>
      </c>
      <c r="B34" s="7">
        <v>22</v>
      </c>
      <c r="C34" s="7">
        <v>20</v>
      </c>
    </row>
    <row r="35" spans="1:3" x14ac:dyDescent="0.25">
      <c r="A35" s="8">
        <v>42769</v>
      </c>
      <c r="B35" s="7">
        <v>25</v>
      </c>
      <c r="C35" s="7">
        <v>21</v>
      </c>
    </row>
    <row r="36" spans="1:3" x14ac:dyDescent="0.25">
      <c r="A36" s="8">
        <v>42770</v>
      </c>
      <c r="B36" s="7">
        <v>46</v>
      </c>
      <c r="C36" s="7">
        <v>22</v>
      </c>
    </row>
    <row r="37" spans="1:3" x14ac:dyDescent="0.25">
      <c r="A37" s="8">
        <v>42771</v>
      </c>
      <c r="B37" s="7">
        <v>32</v>
      </c>
      <c r="C37" s="7">
        <v>18</v>
      </c>
    </row>
    <row r="38" spans="1:3" x14ac:dyDescent="0.25">
      <c r="A38" s="8">
        <v>42772</v>
      </c>
      <c r="B38" s="7">
        <v>28</v>
      </c>
      <c r="C38" s="7">
        <v>20</v>
      </c>
    </row>
    <row r="39" spans="1:3" x14ac:dyDescent="0.25">
      <c r="A39" s="8">
        <v>42773</v>
      </c>
      <c r="B39" s="7">
        <v>39</v>
      </c>
      <c r="C39" s="7">
        <v>21</v>
      </c>
    </row>
    <row r="40" spans="1:3" x14ac:dyDescent="0.25">
      <c r="A40" s="8">
        <v>42774</v>
      </c>
      <c r="B40" s="7">
        <v>31</v>
      </c>
      <c r="C40" s="7">
        <v>22</v>
      </c>
    </row>
    <row r="41" spans="1:3" x14ac:dyDescent="0.25">
      <c r="A41" s="8">
        <v>42775</v>
      </c>
      <c r="B41" s="7">
        <v>39</v>
      </c>
      <c r="C41" s="7">
        <v>19</v>
      </c>
    </row>
    <row r="42" spans="1:3" x14ac:dyDescent="0.25">
      <c r="A42" s="8">
        <v>42776</v>
      </c>
      <c r="B42" s="7">
        <v>40</v>
      </c>
      <c r="C42" s="7">
        <v>20</v>
      </c>
    </row>
    <row r="43" spans="1:3" x14ac:dyDescent="0.25">
      <c r="A43" s="8">
        <v>42777</v>
      </c>
      <c r="B43" s="7">
        <v>35</v>
      </c>
      <c r="C43" s="7">
        <v>21</v>
      </c>
    </row>
    <row r="44" spans="1:3" x14ac:dyDescent="0.25">
      <c r="A44" s="8">
        <v>42778</v>
      </c>
      <c r="B44" s="7">
        <v>41</v>
      </c>
      <c r="C44" s="7">
        <v>22</v>
      </c>
    </row>
    <row r="45" spans="1:3" x14ac:dyDescent="0.25">
      <c r="A45" s="8">
        <v>42779</v>
      </c>
      <c r="B45" s="7">
        <v>34</v>
      </c>
      <c r="C45" s="7">
        <v>18</v>
      </c>
    </row>
    <row r="46" spans="1:3" x14ac:dyDescent="0.25">
      <c r="A46" s="8">
        <v>42780</v>
      </c>
      <c r="B46" s="7">
        <v>35</v>
      </c>
      <c r="C46" s="7">
        <v>19</v>
      </c>
    </row>
    <row r="47" spans="1:3" x14ac:dyDescent="0.25">
      <c r="A47" s="8">
        <v>42781</v>
      </c>
      <c r="B47" s="7">
        <v>33</v>
      </c>
      <c r="C47" s="7">
        <v>20</v>
      </c>
    </row>
    <row r="48" spans="1:3" x14ac:dyDescent="0.25">
      <c r="A48" s="8">
        <v>42782</v>
      </c>
      <c r="B48" s="7">
        <v>31</v>
      </c>
      <c r="C48" s="7">
        <v>21</v>
      </c>
    </row>
    <row r="49" spans="1:3" x14ac:dyDescent="0.25">
      <c r="A49" s="8">
        <v>42783</v>
      </c>
      <c r="B49" s="7">
        <v>29</v>
      </c>
      <c r="C49" s="7">
        <v>18</v>
      </c>
    </row>
    <row r="50" spans="1:3" x14ac:dyDescent="0.25">
      <c r="A50" s="8">
        <v>42784</v>
      </c>
      <c r="B50" s="7">
        <v>25</v>
      </c>
      <c r="C50" s="7">
        <v>19</v>
      </c>
    </row>
    <row r="51" spans="1:3" x14ac:dyDescent="0.25">
      <c r="A51" s="8">
        <v>42785</v>
      </c>
      <c r="B51" s="7">
        <v>28</v>
      </c>
      <c r="C51" s="7">
        <v>20</v>
      </c>
    </row>
    <row r="52" spans="1:3" x14ac:dyDescent="0.25">
      <c r="A52" s="8">
        <v>42786</v>
      </c>
      <c r="B52" s="7">
        <v>25</v>
      </c>
      <c r="C52" s="7">
        <v>21</v>
      </c>
    </row>
    <row r="53" spans="1:3" x14ac:dyDescent="0.25">
      <c r="A53" s="8">
        <v>42787</v>
      </c>
      <c r="B53" s="7">
        <v>28</v>
      </c>
      <c r="C53" s="7">
        <v>18</v>
      </c>
    </row>
    <row r="54" spans="1:3" x14ac:dyDescent="0.25">
      <c r="A54" s="8">
        <v>42788</v>
      </c>
      <c r="B54" s="7">
        <v>36</v>
      </c>
      <c r="C54" s="7">
        <v>19</v>
      </c>
    </row>
    <row r="55" spans="1:3" x14ac:dyDescent="0.25">
      <c r="A55" s="8">
        <v>42789</v>
      </c>
      <c r="B55" s="7">
        <v>23</v>
      </c>
      <c r="C55" s="7">
        <v>20</v>
      </c>
    </row>
    <row r="56" spans="1:3" x14ac:dyDescent="0.25">
      <c r="A56" s="8">
        <v>42790</v>
      </c>
      <c r="B56" s="7">
        <v>36</v>
      </c>
      <c r="C56" s="7">
        <v>21</v>
      </c>
    </row>
    <row r="57" spans="1:3" x14ac:dyDescent="0.25">
      <c r="A57" s="8">
        <v>42791</v>
      </c>
      <c r="B57" s="7">
        <v>21</v>
      </c>
      <c r="C57" s="7">
        <v>18</v>
      </c>
    </row>
    <row r="58" spans="1:3" x14ac:dyDescent="0.25">
      <c r="A58" s="8">
        <v>42792</v>
      </c>
      <c r="B58" s="7">
        <v>32</v>
      </c>
      <c r="C58" s="7">
        <v>19</v>
      </c>
    </row>
    <row r="59" spans="1:3" x14ac:dyDescent="0.25">
      <c r="A59" s="8">
        <v>42793</v>
      </c>
      <c r="B59" s="7">
        <v>34</v>
      </c>
      <c r="C59" s="7">
        <v>20</v>
      </c>
    </row>
    <row r="60" spans="1:3" x14ac:dyDescent="0.25">
      <c r="A60" s="8">
        <v>42794</v>
      </c>
      <c r="B60" s="7">
        <v>45</v>
      </c>
      <c r="C60" s="7">
        <v>22</v>
      </c>
    </row>
    <row r="61" spans="1:3" x14ac:dyDescent="0.25">
      <c r="A61" s="8">
        <v>42795</v>
      </c>
      <c r="B61" s="7">
        <v>46</v>
      </c>
      <c r="C61" s="7">
        <v>23</v>
      </c>
    </row>
    <row r="62" spans="1:3" x14ac:dyDescent="0.25">
      <c r="A62" s="8">
        <v>42796</v>
      </c>
      <c r="B62" s="7">
        <v>31</v>
      </c>
      <c r="C62" s="7">
        <v>24</v>
      </c>
    </row>
    <row r="63" spans="1:3" x14ac:dyDescent="0.25">
      <c r="A63" s="8">
        <v>42797</v>
      </c>
      <c r="B63" s="7">
        <v>28</v>
      </c>
      <c r="C63" s="7">
        <v>24</v>
      </c>
    </row>
    <row r="64" spans="1:3" x14ac:dyDescent="0.25">
      <c r="A64" s="8">
        <v>42798</v>
      </c>
      <c r="B64" s="7">
        <v>29</v>
      </c>
      <c r="C64" s="7">
        <v>25</v>
      </c>
    </row>
    <row r="65" spans="1:3" x14ac:dyDescent="0.25">
      <c r="A65" s="8">
        <v>42799</v>
      </c>
      <c r="B65" s="7">
        <v>32</v>
      </c>
      <c r="C65" s="7">
        <v>23</v>
      </c>
    </row>
    <row r="66" spans="1:3" x14ac:dyDescent="0.25">
      <c r="A66" s="8">
        <v>42800</v>
      </c>
      <c r="B66" s="7">
        <v>28</v>
      </c>
      <c r="C66" s="7">
        <v>24</v>
      </c>
    </row>
    <row r="67" spans="1:3" x14ac:dyDescent="0.25">
      <c r="A67" s="8">
        <v>42801</v>
      </c>
      <c r="B67" s="7">
        <v>32</v>
      </c>
      <c r="C67" s="7">
        <v>24</v>
      </c>
    </row>
    <row r="68" spans="1:3" x14ac:dyDescent="0.25">
      <c r="A68" s="8">
        <v>42802</v>
      </c>
      <c r="B68" s="7">
        <v>43</v>
      </c>
      <c r="C68" s="7">
        <v>25</v>
      </c>
    </row>
    <row r="69" spans="1:3" x14ac:dyDescent="0.25">
      <c r="A69" s="8">
        <v>42803</v>
      </c>
      <c r="B69" s="7">
        <v>29</v>
      </c>
      <c r="C69" s="7">
        <v>23</v>
      </c>
    </row>
    <row r="70" spans="1:3" x14ac:dyDescent="0.25">
      <c r="A70" s="8">
        <v>42804</v>
      </c>
      <c r="B70" s="7">
        <v>31</v>
      </c>
      <c r="C70" s="7">
        <v>24</v>
      </c>
    </row>
    <row r="71" spans="1:3" x14ac:dyDescent="0.25">
      <c r="A71" s="8">
        <v>42805</v>
      </c>
      <c r="B71" s="7">
        <v>30</v>
      </c>
      <c r="C71" s="7">
        <v>24</v>
      </c>
    </row>
    <row r="72" spans="1:3" x14ac:dyDescent="0.25">
      <c r="A72" s="8">
        <v>42806</v>
      </c>
      <c r="B72" s="7">
        <v>47</v>
      </c>
      <c r="C72" s="7">
        <v>25</v>
      </c>
    </row>
    <row r="73" spans="1:3" x14ac:dyDescent="0.25">
      <c r="A73" s="8">
        <v>42807</v>
      </c>
      <c r="B73" s="7">
        <v>48</v>
      </c>
      <c r="C73" s="7">
        <v>23</v>
      </c>
    </row>
    <row r="74" spans="1:3" x14ac:dyDescent="0.25">
      <c r="A74" s="8">
        <v>42808</v>
      </c>
      <c r="B74" s="7">
        <v>35</v>
      </c>
      <c r="C74" s="7">
        <v>23</v>
      </c>
    </row>
    <row r="75" spans="1:3" x14ac:dyDescent="0.25">
      <c r="A75" s="8">
        <v>42809</v>
      </c>
      <c r="B75" s="7">
        <v>30</v>
      </c>
      <c r="C75" s="7">
        <v>24</v>
      </c>
    </row>
    <row r="76" spans="1:3" x14ac:dyDescent="0.25">
      <c r="A76" s="8">
        <v>42810</v>
      </c>
      <c r="B76" s="7">
        <v>39</v>
      </c>
      <c r="C76" s="7">
        <v>24</v>
      </c>
    </row>
    <row r="77" spans="1:3" x14ac:dyDescent="0.25">
      <c r="A77" s="8">
        <v>42811</v>
      </c>
      <c r="B77" s="7">
        <v>50</v>
      </c>
      <c r="C77" s="7">
        <v>25</v>
      </c>
    </row>
    <row r="78" spans="1:3" x14ac:dyDescent="0.25">
      <c r="A78" s="8">
        <v>42812</v>
      </c>
      <c r="B78" s="7">
        <v>32</v>
      </c>
      <c r="C78" s="7">
        <v>23</v>
      </c>
    </row>
    <row r="79" spans="1:3" x14ac:dyDescent="0.25">
      <c r="A79" s="8">
        <v>42813</v>
      </c>
      <c r="B79" s="7">
        <v>38</v>
      </c>
      <c r="C79" s="7">
        <v>23</v>
      </c>
    </row>
    <row r="80" spans="1:3" x14ac:dyDescent="0.25">
      <c r="A80" s="8">
        <v>42814</v>
      </c>
      <c r="B80" s="7">
        <v>33</v>
      </c>
      <c r="C80" s="7">
        <v>24</v>
      </c>
    </row>
    <row r="81" spans="1:3" x14ac:dyDescent="0.25">
      <c r="A81" s="8">
        <v>42815</v>
      </c>
      <c r="B81" s="7">
        <v>36</v>
      </c>
      <c r="C81" s="7">
        <v>24</v>
      </c>
    </row>
    <row r="82" spans="1:3" x14ac:dyDescent="0.25">
      <c r="A82" s="8">
        <v>42816</v>
      </c>
      <c r="B82" s="7">
        <v>38</v>
      </c>
      <c r="C82" s="7">
        <v>25</v>
      </c>
    </row>
    <row r="83" spans="1:3" x14ac:dyDescent="0.25">
      <c r="A83" s="8">
        <v>42817</v>
      </c>
      <c r="B83" s="7">
        <v>35</v>
      </c>
      <c r="C83" s="7">
        <v>23</v>
      </c>
    </row>
    <row r="84" spans="1:3" x14ac:dyDescent="0.25">
      <c r="A84" s="8">
        <v>42818</v>
      </c>
      <c r="B84" s="7">
        <v>41</v>
      </c>
      <c r="C84" s="7">
        <v>23</v>
      </c>
    </row>
    <row r="85" spans="1:3" x14ac:dyDescent="0.25">
      <c r="A85" s="8">
        <v>42819</v>
      </c>
      <c r="B85" s="7">
        <v>50</v>
      </c>
      <c r="C85" s="7">
        <v>24</v>
      </c>
    </row>
    <row r="86" spans="1:3" x14ac:dyDescent="0.25">
      <c r="A86" s="8">
        <v>42820</v>
      </c>
      <c r="B86" s="7">
        <v>39</v>
      </c>
      <c r="C86" s="7">
        <v>25</v>
      </c>
    </row>
    <row r="87" spans="1:3" x14ac:dyDescent="0.25">
      <c r="A87" s="8">
        <v>42821</v>
      </c>
      <c r="B87" s="7">
        <v>30</v>
      </c>
      <c r="C87" s="7">
        <v>25</v>
      </c>
    </row>
    <row r="88" spans="1:3" x14ac:dyDescent="0.25">
      <c r="A88" s="8">
        <v>42822</v>
      </c>
      <c r="B88" s="7">
        <v>48</v>
      </c>
      <c r="C88" s="7">
        <v>23</v>
      </c>
    </row>
    <row r="89" spans="1:3" x14ac:dyDescent="0.25">
      <c r="A89" s="8">
        <v>42823</v>
      </c>
      <c r="B89" s="7">
        <v>39</v>
      </c>
      <c r="C89" s="7">
        <v>24</v>
      </c>
    </row>
    <row r="90" spans="1:3" x14ac:dyDescent="0.25">
      <c r="A90" s="8">
        <v>42824</v>
      </c>
      <c r="B90" s="7">
        <v>47</v>
      </c>
      <c r="C90" s="7">
        <v>24</v>
      </c>
    </row>
    <row r="91" spans="1:3" x14ac:dyDescent="0.25">
      <c r="A91" s="8">
        <v>42825</v>
      </c>
      <c r="B91" s="7">
        <v>48</v>
      </c>
      <c r="C91" s="7">
        <v>25</v>
      </c>
    </row>
    <row r="92" spans="1:3" x14ac:dyDescent="0.25">
      <c r="A92" s="8">
        <v>42826</v>
      </c>
      <c r="B92" s="7">
        <v>33</v>
      </c>
      <c r="C92" s="7">
        <v>25</v>
      </c>
    </row>
    <row r="93" spans="1:3" x14ac:dyDescent="0.25">
      <c r="A93" s="8">
        <v>42827</v>
      </c>
      <c r="B93" s="7">
        <v>47</v>
      </c>
      <c r="C93" s="7">
        <v>26</v>
      </c>
    </row>
    <row r="94" spans="1:3" x14ac:dyDescent="0.25">
      <c r="A94" s="8">
        <v>42828</v>
      </c>
      <c r="B94" s="7">
        <v>51</v>
      </c>
      <c r="C94" s="7">
        <v>26</v>
      </c>
    </row>
    <row r="95" spans="1:3" x14ac:dyDescent="0.25">
      <c r="A95" s="8">
        <v>42829</v>
      </c>
      <c r="B95" s="7">
        <v>31</v>
      </c>
      <c r="C95" s="7">
        <v>27</v>
      </c>
    </row>
    <row r="96" spans="1:3" x14ac:dyDescent="0.25">
      <c r="A96" s="8">
        <v>42830</v>
      </c>
      <c r="B96" s="7">
        <v>33</v>
      </c>
      <c r="C96" s="7">
        <v>28</v>
      </c>
    </row>
    <row r="97" spans="1:3" x14ac:dyDescent="0.25">
      <c r="A97" s="8">
        <v>42831</v>
      </c>
      <c r="B97" s="7">
        <v>31</v>
      </c>
      <c r="C97" s="7">
        <v>25</v>
      </c>
    </row>
    <row r="98" spans="1:3" x14ac:dyDescent="0.25">
      <c r="A98" s="8">
        <v>42832</v>
      </c>
      <c r="B98" s="7">
        <v>44</v>
      </c>
      <c r="C98" s="7">
        <v>26</v>
      </c>
    </row>
    <row r="99" spans="1:3" x14ac:dyDescent="0.25">
      <c r="A99" s="8">
        <v>42833</v>
      </c>
      <c r="B99" s="7">
        <v>37</v>
      </c>
      <c r="C99" s="7">
        <v>26</v>
      </c>
    </row>
    <row r="100" spans="1:3" x14ac:dyDescent="0.25">
      <c r="A100" s="8">
        <v>42834</v>
      </c>
      <c r="B100" s="7">
        <v>52</v>
      </c>
      <c r="C100" s="7">
        <v>27</v>
      </c>
    </row>
    <row r="101" spans="1:3" x14ac:dyDescent="0.25">
      <c r="A101" s="8">
        <v>42835</v>
      </c>
      <c r="B101" s="7">
        <v>48</v>
      </c>
      <c r="C101" s="7">
        <v>25</v>
      </c>
    </row>
    <row r="102" spans="1:3" x14ac:dyDescent="0.25">
      <c r="A102" s="8">
        <v>42836</v>
      </c>
      <c r="B102" s="7">
        <v>34</v>
      </c>
      <c r="C102" s="7">
        <v>26</v>
      </c>
    </row>
    <row r="103" spans="1:3" x14ac:dyDescent="0.25">
      <c r="A103" s="8">
        <v>42837</v>
      </c>
      <c r="B103" s="7">
        <v>30</v>
      </c>
      <c r="C103" s="7">
        <v>27</v>
      </c>
    </row>
    <row r="104" spans="1:3" x14ac:dyDescent="0.25">
      <c r="A104" s="8">
        <v>42838</v>
      </c>
      <c r="B104" s="7">
        <v>46</v>
      </c>
      <c r="C104" s="7">
        <v>27</v>
      </c>
    </row>
    <row r="105" spans="1:3" x14ac:dyDescent="0.25">
      <c r="A105" s="8">
        <v>42839</v>
      </c>
      <c r="B105" s="7">
        <v>49</v>
      </c>
      <c r="C105" s="7">
        <v>25</v>
      </c>
    </row>
    <row r="106" spans="1:3" x14ac:dyDescent="0.25">
      <c r="A106" s="8">
        <v>42840</v>
      </c>
      <c r="B106" s="7">
        <v>41</v>
      </c>
      <c r="C106" s="7">
        <v>26</v>
      </c>
    </row>
    <row r="107" spans="1:3" x14ac:dyDescent="0.25">
      <c r="A107" s="8">
        <v>42841</v>
      </c>
      <c r="B107" s="7">
        <v>43</v>
      </c>
      <c r="C107" s="7">
        <v>27</v>
      </c>
    </row>
    <row r="108" spans="1:3" x14ac:dyDescent="0.25">
      <c r="A108" s="8">
        <v>42842</v>
      </c>
      <c r="B108" s="7">
        <v>56</v>
      </c>
      <c r="C108" s="7">
        <v>27</v>
      </c>
    </row>
    <row r="109" spans="1:3" x14ac:dyDescent="0.25">
      <c r="A109" s="8">
        <v>42843</v>
      </c>
      <c r="B109" s="7">
        <v>31</v>
      </c>
      <c r="C109" s="7">
        <v>25</v>
      </c>
    </row>
    <row r="110" spans="1:3" x14ac:dyDescent="0.25">
      <c r="A110" s="8">
        <v>42844</v>
      </c>
      <c r="B110" s="7">
        <v>53</v>
      </c>
      <c r="C110" s="7">
        <v>26</v>
      </c>
    </row>
    <row r="111" spans="1:3" x14ac:dyDescent="0.25">
      <c r="A111" s="8">
        <v>42845</v>
      </c>
      <c r="B111" s="7">
        <v>42</v>
      </c>
      <c r="C111" s="7">
        <v>27</v>
      </c>
    </row>
    <row r="112" spans="1:3" x14ac:dyDescent="0.25">
      <c r="A112" s="8">
        <v>42846</v>
      </c>
      <c r="B112" s="7">
        <v>48</v>
      </c>
      <c r="C112" s="7">
        <v>27</v>
      </c>
    </row>
    <row r="113" spans="1:3" x14ac:dyDescent="0.25">
      <c r="A113" s="8">
        <v>42847</v>
      </c>
      <c r="B113" s="7">
        <v>47</v>
      </c>
      <c r="C113" s="7">
        <v>25</v>
      </c>
    </row>
    <row r="114" spans="1:3" x14ac:dyDescent="0.25">
      <c r="A114" s="8">
        <v>42848</v>
      </c>
      <c r="B114" s="7">
        <v>50</v>
      </c>
      <c r="C114" s="7">
        <v>26</v>
      </c>
    </row>
    <row r="115" spans="1:3" x14ac:dyDescent="0.25">
      <c r="A115" s="8">
        <v>42849</v>
      </c>
      <c r="B115" s="7">
        <v>48</v>
      </c>
      <c r="C115" s="7">
        <v>27</v>
      </c>
    </row>
    <row r="116" spans="1:3" x14ac:dyDescent="0.25">
      <c r="A116" s="8">
        <v>42850</v>
      </c>
      <c r="B116" s="7">
        <v>37</v>
      </c>
      <c r="C116" s="7">
        <v>27</v>
      </c>
    </row>
    <row r="117" spans="1:3" x14ac:dyDescent="0.25">
      <c r="A117" s="8">
        <v>42851</v>
      </c>
      <c r="B117" s="7">
        <v>48</v>
      </c>
      <c r="C117" s="7">
        <v>25</v>
      </c>
    </row>
    <row r="118" spans="1:3" x14ac:dyDescent="0.25">
      <c r="A118" s="8">
        <v>42852</v>
      </c>
      <c r="B118" s="7">
        <v>50</v>
      </c>
      <c r="C118" s="7">
        <v>25</v>
      </c>
    </row>
    <row r="119" spans="1:3" x14ac:dyDescent="0.25">
      <c r="A119" s="8">
        <v>42853</v>
      </c>
      <c r="B119" s="7">
        <v>32</v>
      </c>
      <c r="C119" s="7">
        <v>26</v>
      </c>
    </row>
    <row r="120" spans="1:3" x14ac:dyDescent="0.25">
      <c r="A120" s="8">
        <v>42854</v>
      </c>
      <c r="B120" s="7">
        <v>32</v>
      </c>
      <c r="C120" s="7">
        <v>27</v>
      </c>
    </row>
    <row r="121" spans="1:3" x14ac:dyDescent="0.25">
      <c r="A121" s="8">
        <v>42855</v>
      </c>
      <c r="B121" s="7">
        <v>35</v>
      </c>
      <c r="C121" s="7">
        <v>27</v>
      </c>
    </row>
    <row r="122" spans="1:3" x14ac:dyDescent="0.25">
      <c r="A122" s="8">
        <v>42856</v>
      </c>
      <c r="B122" s="7">
        <v>56</v>
      </c>
      <c r="C122" s="7">
        <v>29</v>
      </c>
    </row>
    <row r="123" spans="1:3" x14ac:dyDescent="0.25">
      <c r="A123" s="8">
        <v>42857</v>
      </c>
      <c r="B123" s="7">
        <v>40</v>
      </c>
      <c r="C123" s="7">
        <v>29</v>
      </c>
    </row>
    <row r="124" spans="1:3" x14ac:dyDescent="0.25">
      <c r="A124" s="8">
        <v>42858</v>
      </c>
      <c r="B124" s="7">
        <v>55</v>
      </c>
      <c r="C124" s="7">
        <v>30</v>
      </c>
    </row>
    <row r="125" spans="1:3" x14ac:dyDescent="0.25">
      <c r="A125" s="8">
        <v>42859</v>
      </c>
      <c r="B125" s="7">
        <v>64</v>
      </c>
      <c r="C125" s="7">
        <v>31</v>
      </c>
    </row>
    <row r="126" spans="1:3" x14ac:dyDescent="0.25">
      <c r="A126" s="8">
        <v>42860</v>
      </c>
      <c r="B126" s="7">
        <v>31</v>
      </c>
      <c r="C126" s="7">
        <v>28</v>
      </c>
    </row>
    <row r="127" spans="1:3" x14ac:dyDescent="0.25">
      <c r="A127" s="8">
        <v>42861</v>
      </c>
      <c r="B127" s="7">
        <v>51</v>
      </c>
      <c r="C127" s="7">
        <v>29</v>
      </c>
    </row>
    <row r="128" spans="1:3" x14ac:dyDescent="0.25">
      <c r="A128" s="8">
        <v>42862</v>
      </c>
      <c r="B128" s="7">
        <v>49</v>
      </c>
      <c r="C128" s="7">
        <v>29</v>
      </c>
    </row>
    <row r="129" spans="1:3" x14ac:dyDescent="0.25">
      <c r="A129" s="8">
        <v>42863</v>
      </c>
      <c r="B129" s="7">
        <v>56</v>
      </c>
      <c r="C129" s="7">
        <v>30</v>
      </c>
    </row>
    <row r="130" spans="1:3" x14ac:dyDescent="0.25">
      <c r="A130" s="8">
        <v>42864</v>
      </c>
      <c r="B130" s="7">
        <v>56</v>
      </c>
      <c r="C130" s="7">
        <v>31</v>
      </c>
    </row>
    <row r="131" spans="1:3" x14ac:dyDescent="0.25">
      <c r="A131" s="8">
        <v>42865</v>
      </c>
      <c r="B131" s="7">
        <v>40</v>
      </c>
      <c r="C131" s="7">
        <v>28</v>
      </c>
    </row>
    <row r="132" spans="1:3" x14ac:dyDescent="0.25">
      <c r="A132" s="8">
        <v>42866</v>
      </c>
      <c r="B132" s="7">
        <v>57</v>
      </c>
      <c r="C132" s="7">
        <v>29</v>
      </c>
    </row>
    <row r="133" spans="1:3" x14ac:dyDescent="0.25">
      <c r="A133" s="8">
        <v>42867</v>
      </c>
      <c r="B133" s="7">
        <v>40</v>
      </c>
      <c r="C133" s="7">
        <v>29</v>
      </c>
    </row>
    <row r="134" spans="1:3" x14ac:dyDescent="0.25">
      <c r="A134" s="8">
        <v>42868</v>
      </c>
      <c r="B134" s="7">
        <v>34</v>
      </c>
      <c r="C134" s="7">
        <v>30</v>
      </c>
    </row>
    <row r="135" spans="1:3" x14ac:dyDescent="0.25">
      <c r="A135" s="8">
        <v>42869</v>
      </c>
      <c r="B135" s="7">
        <v>58</v>
      </c>
      <c r="C135" s="7">
        <v>31</v>
      </c>
    </row>
    <row r="136" spans="1:3" x14ac:dyDescent="0.25">
      <c r="A136" s="8">
        <v>42870</v>
      </c>
      <c r="B136" s="7">
        <v>32</v>
      </c>
      <c r="C136" s="7">
        <v>28</v>
      </c>
    </row>
    <row r="137" spans="1:3" x14ac:dyDescent="0.25">
      <c r="A137" s="8">
        <v>42871</v>
      </c>
      <c r="B137" s="7">
        <v>55</v>
      </c>
      <c r="C137" s="7">
        <v>29</v>
      </c>
    </row>
    <row r="138" spans="1:3" x14ac:dyDescent="0.25">
      <c r="A138" s="8">
        <v>42872</v>
      </c>
      <c r="B138" s="7">
        <v>43</v>
      </c>
      <c r="C138" s="7">
        <v>29</v>
      </c>
    </row>
    <row r="139" spans="1:3" x14ac:dyDescent="0.25">
      <c r="A139" s="8">
        <v>42873</v>
      </c>
      <c r="B139" s="7">
        <v>53</v>
      </c>
      <c r="C139" s="7">
        <v>30</v>
      </c>
    </row>
    <row r="140" spans="1:3" x14ac:dyDescent="0.25">
      <c r="A140" s="8">
        <v>42874</v>
      </c>
      <c r="B140" s="7">
        <v>58</v>
      </c>
      <c r="C140" s="7">
        <v>31</v>
      </c>
    </row>
    <row r="141" spans="1:3" x14ac:dyDescent="0.25">
      <c r="A141" s="8">
        <v>42875</v>
      </c>
      <c r="B141" s="7">
        <v>59</v>
      </c>
      <c r="C141" s="7">
        <v>28</v>
      </c>
    </row>
    <row r="142" spans="1:3" x14ac:dyDescent="0.25">
      <c r="A142" s="8">
        <v>42876</v>
      </c>
      <c r="B142" s="7">
        <v>47</v>
      </c>
      <c r="C142" s="7">
        <v>29</v>
      </c>
    </row>
    <row r="143" spans="1:3" x14ac:dyDescent="0.25">
      <c r="A143" s="8">
        <v>42877</v>
      </c>
      <c r="B143" s="7">
        <v>34</v>
      </c>
      <c r="C143" s="7">
        <v>30</v>
      </c>
    </row>
    <row r="144" spans="1:3" x14ac:dyDescent="0.25">
      <c r="A144" s="8">
        <v>42878</v>
      </c>
      <c r="B144" s="7">
        <v>45</v>
      </c>
      <c r="C144" s="7">
        <v>31</v>
      </c>
    </row>
    <row r="145" spans="1:3" x14ac:dyDescent="0.25">
      <c r="A145" s="8">
        <v>42879</v>
      </c>
      <c r="B145" s="7">
        <v>34</v>
      </c>
      <c r="C145" s="7">
        <v>28</v>
      </c>
    </row>
    <row r="146" spans="1:3" x14ac:dyDescent="0.25">
      <c r="A146" s="8">
        <v>42880</v>
      </c>
      <c r="B146" s="7">
        <v>53</v>
      </c>
      <c r="C146" s="7">
        <v>29</v>
      </c>
    </row>
    <row r="147" spans="1:3" x14ac:dyDescent="0.25">
      <c r="A147" s="8">
        <v>42881</v>
      </c>
      <c r="B147" s="7">
        <v>63</v>
      </c>
      <c r="C147" s="7">
        <v>30</v>
      </c>
    </row>
    <row r="148" spans="1:3" x14ac:dyDescent="0.25">
      <c r="A148" s="8">
        <v>42882</v>
      </c>
      <c r="B148" s="7">
        <v>56</v>
      </c>
      <c r="C148" s="7">
        <v>31</v>
      </c>
    </row>
    <row r="149" spans="1:3" x14ac:dyDescent="0.25">
      <c r="A149" s="8">
        <v>42883</v>
      </c>
      <c r="B149" s="7">
        <v>45</v>
      </c>
      <c r="C149" s="7">
        <v>29</v>
      </c>
    </row>
    <row r="150" spans="1:3" x14ac:dyDescent="0.25">
      <c r="A150" s="8">
        <v>42884</v>
      </c>
      <c r="B150" s="7">
        <v>32</v>
      </c>
      <c r="C150" s="7">
        <v>29</v>
      </c>
    </row>
    <row r="151" spans="1:3" x14ac:dyDescent="0.25">
      <c r="A151" s="8">
        <v>42885</v>
      </c>
      <c r="B151" s="7">
        <v>43</v>
      </c>
      <c r="C151" s="7">
        <v>30</v>
      </c>
    </row>
    <row r="152" spans="1:3" x14ac:dyDescent="0.25">
      <c r="A152" s="8">
        <v>42886</v>
      </c>
      <c r="B152" s="7">
        <v>56</v>
      </c>
      <c r="C152" s="7">
        <v>31</v>
      </c>
    </row>
    <row r="153" spans="1:3" x14ac:dyDescent="0.25">
      <c r="A153" s="8">
        <v>42887</v>
      </c>
      <c r="B153" s="7">
        <v>42</v>
      </c>
      <c r="C153" s="7">
        <v>31</v>
      </c>
    </row>
    <row r="154" spans="1:3" x14ac:dyDescent="0.25">
      <c r="A154" s="8">
        <v>42888</v>
      </c>
      <c r="B154" s="7">
        <v>48</v>
      </c>
      <c r="C154" s="7">
        <v>33</v>
      </c>
    </row>
    <row r="155" spans="1:3" x14ac:dyDescent="0.25">
      <c r="A155" s="8">
        <v>42889</v>
      </c>
      <c r="B155" s="7">
        <v>59</v>
      </c>
      <c r="C155" s="7">
        <v>35</v>
      </c>
    </row>
    <row r="156" spans="1:3" x14ac:dyDescent="0.25">
      <c r="A156" s="8">
        <v>42890</v>
      </c>
      <c r="B156" s="7">
        <v>43</v>
      </c>
      <c r="C156" s="7">
        <v>38</v>
      </c>
    </row>
    <row r="157" spans="1:3" x14ac:dyDescent="0.25">
      <c r="A157" s="8">
        <v>42891</v>
      </c>
      <c r="B157" s="7">
        <v>36</v>
      </c>
      <c r="C157" s="7">
        <v>32</v>
      </c>
    </row>
    <row r="158" spans="1:3" x14ac:dyDescent="0.25">
      <c r="A158" s="8">
        <v>42892</v>
      </c>
      <c r="B158" s="7">
        <v>44</v>
      </c>
      <c r="C158" s="7">
        <v>34</v>
      </c>
    </row>
    <row r="159" spans="1:3" x14ac:dyDescent="0.25">
      <c r="A159" s="8">
        <v>42893</v>
      </c>
      <c r="B159" s="7">
        <v>58</v>
      </c>
      <c r="C159" s="7">
        <v>36</v>
      </c>
    </row>
    <row r="160" spans="1:3" x14ac:dyDescent="0.25">
      <c r="A160" s="8">
        <v>42894</v>
      </c>
      <c r="B160" s="7">
        <v>46</v>
      </c>
      <c r="C160" s="7">
        <v>39</v>
      </c>
    </row>
    <row r="161" spans="1:3" x14ac:dyDescent="0.25">
      <c r="A161" s="8">
        <v>42895</v>
      </c>
      <c r="B161" s="7">
        <v>44</v>
      </c>
      <c r="C161" s="7">
        <v>32</v>
      </c>
    </row>
    <row r="162" spans="1:3" x14ac:dyDescent="0.25">
      <c r="A162" s="8">
        <v>42896</v>
      </c>
      <c r="B162" s="7">
        <v>54</v>
      </c>
      <c r="C162" s="7">
        <v>35</v>
      </c>
    </row>
    <row r="163" spans="1:3" x14ac:dyDescent="0.25">
      <c r="A163" s="8">
        <v>42897</v>
      </c>
      <c r="B163" s="7">
        <v>42</v>
      </c>
      <c r="C163" s="7">
        <v>36</v>
      </c>
    </row>
    <row r="164" spans="1:3" x14ac:dyDescent="0.25">
      <c r="A164" s="8">
        <v>42898</v>
      </c>
      <c r="B164" s="7">
        <v>67</v>
      </c>
      <c r="C164" s="7">
        <v>40</v>
      </c>
    </row>
    <row r="165" spans="1:3" x14ac:dyDescent="0.25">
      <c r="A165" s="8">
        <v>42899</v>
      </c>
      <c r="B165" s="7">
        <v>65</v>
      </c>
      <c r="C165" s="7">
        <v>32</v>
      </c>
    </row>
    <row r="166" spans="1:3" x14ac:dyDescent="0.25">
      <c r="A166" s="8">
        <v>42900</v>
      </c>
      <c r="B166" s="7">
        <v>48</v>
      </c>
      <c r="C166" s="7">
        <v>35</v>
      </c>
    </row>
    <row r="167" spans="1:3" x14ac:dyDescent="0.25">
      <c r="A167" s="8">
        <v>42901</v>
      </c>
      <c r="B167" s="7">
        <v>50</v>
      </c>
      <c r="C167" s="7">
        <v>36</v>
      </c>
    </row>
    <row r="168" spans="1:3" x14ac:dyDescent="0.25">
      <c r="A168" s="8">
        <v>42902</v>
      </c>
      <c r="B168" s="7">
        <v>77</v>
      </c>
      <c r="C168" s="7">
        <v>41</v>
      </c>
    </row>
    <row r="169" spans="1:3" x14ac:dyDescent="0.25">
      <c r="A169" s="8">
        <v>42903</v>
      </c>
      <c r="B169" s="7">
        <v>47</v>
      </c>
      <c r="C169" s="7">
        <v>31</v>
      </c>
    </row>
    <row r="170" spans="1:3" x14ac:dyDescent="0.25">
      <c r="A170" s="8">
        <v>42904</v>
      </c>
      <c r="B170" s="7">
        <v>60</v>
      </c>
      <c r="C170" s="7">
        <v>32</v>
      </c>
    </row>
    <row r="171" spans="1:3" x14ac:dyDescent="0.25">
      <c r="A171" s="8">
        <v>42905</v>
      </c>
      <c r="B171" s="7">
        <v>66</v>
      </c>
      <c r="C171" s="7">
        <v>35</v>
      </c>
    </row>
    <row r="172" spans="1:3" x14ac:dyDescent="0.25">
      <c r="A172" s="8">
        <v>42906</v>
      </c>
      <c r="B172" s="7">
        <v>70</v>
      </c>
      <c r="C172" s="7">
        <v>37</v>
      </c>
    </row>
    <row r="173" spans="1:3" x14ac:dyDescent="0.25">
      <c r="A173" s="8">
        <v>42907</v>
      </c>
      <c r="B173" s="7">
        <v>76</v>
      </c>
      <c r="C173" s="7">
        <v>41</v>
      </c>
    </row>
    <row r="174" spans="1:3" x14ac:dyDescent="0.25">
      <c r="A174" s="8">
        <v>42908</v>
      </c>
      <c r="B174" s="7">
        <v>36</v>
      </c>
      <c r="C174" s="7">
        <v>31</v>
      </c>
    </row>
    <row r="175" spans="1:3" x14ac:dyDescent="0.25">
      <c r="A175" s="8">
        <v>42909</v>
      </c>
      <c r="B175" s="7">
        <v>39</v>
      </c>
      <c r="C175" s="7">
        <v>33</v>
      </c>
    </row>
    <row r="176" spans="1:3" x14ac:dyDescent="0.25">
      <c r="A176" s="8">
        <v>42910</v>
      </c>
      <c r="B176" s="7">
        <v>50</v>
      </c>
      <c r="C176" s="7">
        <v>35</v>
      </c>
    </row>
    <row r="177" spans="1:3" x14ac:dyDescent="0.25">
      <c r="A177" s="8">
        <v>42911</v>
      </c>
      <c r="B177" s="7">
        <v>58</v>
      </c>
      <c r="C177" s="7">
        <v>37</v>
      </c>
    </row>
    <row r="178" spans="1:3" x14ac:dyDescent="0.25">
      <c r="A178" s="8">
        <v>42912</v>
      </c>
      <c r="B178" s="7">
        <v>60</v>
      </c>
      <c r="C178" s="7">
        <v>42</v>
      </c>
    </row>
    <row r="179" spans="1:3" x14ac:dyDescent="0.25">
      <c r="A179" s="8">
        <v>42913</v>
      </c>
      <c r="B179" s="7">
        <v>62</v>
      </c>
      <c r="C179" s="7">
        <v>31</v>
      </c>
    </row>
    <row r="180" spans="1:3" x14ac:dyDescent="0.25">
      <c r="A180" s="8">
        <v>42914</v>
      </c>
      <c r="B180" s="7">
        <v>65</v>
      </c>
      <c r="C180" s="7">
        <v>33</v>
      </c>
    </row>
    <row r="181" spans="1:3" x14ac:dyDescent="0.25">
      <c r="A181" s="8">
        <v>42915</v>
      </c>
      <c r="B181" s="7">
        <v>64</v>
      </c>
      <c r="C181" s="7">
        <v>35</v>
      </c>
    </row>
    <row r="182" spans="1:3" x14ac:dyDescent="0.25">
      <c r="A182" s="8">
        <v>42916</v>
      </c>
      <c r="B182" s="7">
        <v>47</v>
      </c>
      <c r="C182" s="7">
        <v>38</v>
      </c>
    </row>
    <row r="183" spans="1:3" x14ac:dyDescent="0.25">
      <c r="A183" s="8">
        <v>42917</v>
      </c>
      <c r="B183" s="7">
        <v>59</v>
      </c>
      <c r="C183" s="7">
        <v>43</v>
      </c>
    </row>
    <row r="184" spans="1:3" x14ac:dyDescent="0.25">
      <c r="A184" s="8">
        <v>42918</v>
      </c>
      <c r="B184" s="7">
        <v>68</v>
      </c>
      <c r="C184" s="7">
        <v>38</v>
      </c>
    </row>
    <row r="185" spans="1:3" x14ac:dyDescent="0.25">
      <c r="A185" s="8">
        <v>42919</v>
      </c>
      <c r="B185" s="7">
        <v>68</v>
      </c>
      <c r="C185" s="7">
        <v>35</v>
      </c>
    </row>
    <row r="186" spans="1:3" x14ac:dyDescent="0.25">
      <c r="A186" s="8">
        <v>42920</v>
      </c>
      <c r="B186" s="7">
        <v>49</v>
      </c>
      <c r="C186" s="7">
        <v>34</v>
      </c>
    </row>
    <row r="187" spans="1:3" x14ac:dyDescent="0.25">
      <c r="A187" s="8">
        <v>42921</v>
      </c>
      <c r="B187" s="7">
        <v>55</v>
      </c>
      <c r="C187" s="7">
        <v>32</v>
      </c>
    </row>
    <row r="188" spans="1:3" x14ac:dyDescent="0.25">
      <c r="A188" s="8">
        <v>42922</v>
      </c>
      <c r="B188" s="7">
        <v>46</v>
      </c>
      <c r="C188" s="7">
        <v>39</v>
      </c>
    </row>
    <row r="189" spans="1:3" x14ac:dyDescent="0.25">
      <c r="A189" s="8">
        <v>42923</v>
      </c>
      <c r="B189" s="7">
        <v>41</v>
      </c>
      <c r="C189" s="7">
        <v>35</v>
      </c>
    </row>
    <row r="190" spans="1:3" x14ac:dyDescent="0.25">
      <c r="A190" s="8">
        <v>42924</v>
      </c>
      <c r="B190" s="7">
        <v>44</v>
      </c>
      <c r="C190" s="7">
        <v>34</v>
      </c>
    </row>
    <row r="191" spans="1:3" x14ac:dyDescent="0.25">
      <c r="A191" s="8">
        <v>42925</v>
      </c>
      <c r="B191" s="7">
        <v>44</v>
      </c>
      <c r="C191" s="7">
        <v>33</v>
      </c>
    </row>
    <row r="192" spans="1:3" x14ac:dyDescent="0.25">
      <c r="A192" s="8">
        <v>42926</v>
      </c>
      <c r="B192" s="7">
        <v>66</v>
      </c>
      <c r="C192" s="7">
        <v>40</v>
      </c>
    </row>
    <row r="193" spans="1:3" x14ac:dyDescent="0.25">
      <c r="A193" s="8">
        <v>42927</v>
      </c>
      <c r="B193" s="7">
        <v>40</v>
      </c>
      <c r="C193" s="7">
        <v>35</v>
      </c>
    </row>
    <row r="194" spans="1:3" x14ac:dyDescent="0.25">
      <c r="A194" s="8">
        <v>42928</v>
      </c>
      <c r="B194" s="7">
        <v>39</v>
      </c>
      <c r="C194" s="7">
        <v>34</v>
      </c>
    </row>
    <row r="195" spans="1:3" x14ac:dyDescent="0.25">
      <c r="A195" s="8">
        <v>42929</v>
      </c>
      <c r="B195" s="7">
        <v>49</v>
      </c>
      <c r="C195" s="7">
        <v>33</v>
      </c>
    </row>
    <row r="196" spans="1:3" x14ac:dyDescent="0.25">
      <c r="A196" s="8">
        <v>42930</v>
      </c>
      <c r="B196" s="7">
        <v>80</v>
      </c>
      <c r="C196" s="7">
        <v>40</v>
      </c>
    </row>
    <row r="197" spans="1:3" x14ac:dyDescent="0.25">
      <c r="A197" s="8">
        <v>42931</v>
      </c>
      <c r="B197" s="7">
        <v>56</v>
      </c>
      <c r="C197" s="7">
        <v>35</v>
      </c>
    </row>
    <row r="198" spans="1:3" x14ac:dyDescent="0.25">
      <c r="A198" s="8">
        <v>42932</v>
      </c>
      <c r="B198" s="7">
        <v>50</v>
      </c>
      <c r="C198" s="7">
        <v>34</v>
      </c>
    </row>
    <row r="199" spans="1:3" x14ac:dyDescent="0.25">
      <c r="A199" s="8">
        <v>42933</v>
      </c>
      <c r="B199" s="7">
        <v>64</v>
      </c>
      <c r="C199" s="7">
        <v>33</v>
      </c>
    </row>
    <row r="200" spans="1:3" x14ac:dyDescent="0.25">
      <c r="A200" s="8">
        <v>42934</v>
      </c>
      <c r="B200" s="7">
        <v>76</v>
      </c>
      <c r="C200" s="7">
        <v>41</v>
      </c>
    </row>
    <row r="201" spans="1:3" x14ac:dyDescent="0.25">
      <c r="A201" s="8">
        <v>42935</v>
      </c>
      <c r="B201" s="7">
        <v>44</v>
      </c>
      <c r="C201" s="7">
        <v>36</v>
      </c>
    </row>
    <row r="202" spans="1:3" x14ac:dyDescent="0.25">
      <c r="A202" s="8">
        <v>42936</v>
      </c>
      <c r="B202" s="7">
        <v>44</v>
      </c>
      <c r="C202" s="7">
        <v>35</v>
      </c>
    </row>
    <row r="203" spans="1:3" x14ac:dyDescent="0.25">
      <c r="A203" s="8">
        <v>42937</v>
      </c>
      <c r="B203" s="7">
        <v>59</v>
      </c>
      <c r="C203" s="7">
        <v>33</v>
      </c>
    </row>
    <row r="204" spans="1:3" x14ac:dyDescent="0.25">
      <c r="A204" s="8">
        <v>42938</v>
      </c>
      <c r="B204" s="7">
        <v>49</v>
      </c>
      <c r="C204" s="7">
        <v>42</v>
      </c>
    </row>
    <row r="205" spans="1:3" x14ac:dyDescent="0.25">
      <c r="A205" s="8">
        <v>42939</v>
      </c>
      <c r="B205" s="7">
        <v>72</v>
      </c>
      <c r="C205" s="7">
        <v>37</v>
      </c>
    </row>
    <row r="206" spans="1:3" x14ac:dyDescent="0.25">
      <c r="A206" s="8">
        <v>42940</v>
      </c>
      <c r="B206" s="7">
        <v>69</v>
      </c>
      <c r="C206" s="7">
        <v>35</v>
      </c>
    </row>
    <row r="207" spans="1:3" x14ac:dyDescent="0.25">
      <c r="A207" s="8">
        <v>42941</v>
      </c>
      <c r="B207" s="7">
        <v>64</v>
      </c>
      <c r="C207" s="7">
        <v>33</v>
      </c>
    </row>
    <row r="208" spans="1:3" x14ac:dyDescent="0.25">
      <c r="A208" s="8">
        <v>42942</v>
      </c>
      <c r="B208" s="7">
        <v>37</v>
      </c>
      <c r="C208" s="7">
        <v>32</v>
      </c>
    </row>
    <row r="209" spans="1:3" x14ac:dyDescent="0.25">
      <c r="A209" s="8">
        <v>42943</v>
      </c>
      <c r="B209" s="7">
        <v>74</v>
      </c>
      <c r="C209" s="7">
        <v>43</v>
      </c>
    </row>
    <row r="210" spans="1:3" x14ac:dyDescent="0.25">
      <c r="A210" s="8">
        <v>42944</v>
      </c>
      <c r="B210" s="7">
        <v>58</v>
      </c>
      <c r="C210" s="7">
        <v>38</v>
      </c>
    </row>
    <row r="211" spans="1:3" x14ac:dyDescent="0.25">
      <c r="A211" s="8">
        <v>42945</v>
      </c>
      <c r="B211" s="7">
        <v>50</v>
      </c>
      <c r="C211" s="7">
        <v>35</v>
      </c>
    </row>
    <row r="212" spans="1:3" x14ac:dyDescent="0.25">
      <c r="A212" s="8">
        <v>42946</v>
      </c>
      <c r="B212" s="7">
        <v>52</v>
      </c>
      <c r="C212" s="7">
        <v>34</v>
      </c>
    </row>
    <row r="213" spans="1:3" x14ac:dyDescent="0.25">
      <c r="A213" s="8">
        <v>42947</v>
      </c>
      <c r="B213" s="7">
        <v>38</v>
      </c>
      <c r="C213" s="7">
        <v>32</v>
      </c>
    </row>
    <row r="214" spans="1:3" x14ac:dyDescent="0.25">
      <c r="A214" s="8">
        <v>42948</v>
      </c>
      <c r="B214" s="7">
        <v>56</v>
      </c>
      <c r="C214" s="7">
        <v>32</v>
      </c>
    </row>
    <row r="215" spans="1:3" x14ac:dyDescent="0.25">
      <c r="A215" s="8">
        <v>42949</v>
      </c>
      <c r="B215" s="7">
        <v>48</v>
      </c>
      <c r="C215" s="7">
        <v>31</v>
      </c>
    </row>
    <row r="216" spans="1:3" x14ac:dyDescent="0.25">
      <c r="A216" s="8">
        <v>42950</v>
      </c>
      <c r="B216" s="7">
        <v>52</v>
      </c>
      <c r="C216" s="7">
        <v>30</v>
      </c>
    </row>
    <row r="217" spans="1:3" x14ac:dyDescent="0.25">
      <c r="A217" s="8">
        <v>42951</v>
      </c>
      <c r="B217" s="7">
        <v>34</v>
      </c>
      <c r="C217" s="7">
        <v>29</v>
      </c>
    </row>
    <row r="218" spans="1:3" x14ac:dyDescent="0.25">
      <c r="A218" s="8">
        <v>42952</v>
      </c>
      <c r="B218" s="7">
        <v>66</v>
      </c>
      <c r="C218" s="7">
        <v>32</v>
      </c>
    </row>
    <row r="219" spans="1:3" x14ac:dyDescent="0.25">
      <c r="A219" s="8">
        <v>42953</v>
      </c>
      <c r="B219" s="7">
        <v>36</v>
      </c>
      <c r="C219" s="7">
        <v>31</v>
      </c>
    </row>
    <row r="220" spans="1:3" x14ac:dyDescent="0.25">
      <c r="A220" s="8">
        <v>42954</v>
      </c>
      <c r="B220" s="7">
        <v>38</v>
      </c>
      <c r="C220" s="7">
        <v>30</v>
      </c>
    </row>
    <row r="221" spans="1:3" x14ac:dyDescent="0.25">
      <c r="A221" s="8">
        <v>42955</v>
      </c>
      <c r="B221" s="7">
        <v>50</v>
      </c>
      <c r="C221" s="7">
        <v>29</v>
      </c>
    </row>
    <row r="222" spans="1:3" x14ac:dyDescent="0.25">
      <c r="A222" s="8">
        <v>42956</v>
      </c>
      <c r="B222" s="7">
        <v>55</v>
      </c>
      <c r="C222" s="7">
        <v>32</v>
      </c>
    </row>
    <row r="223" spans="1:3" x14ac:dyDescent="0.25">
      <c r="A223" s="8">
        <v>42957</v>
      </c>
      <c r="B223" s="7">
        <v>56</v>
      </c>
      <c r="C223" s="7">
        <v>31</v>
      </c>
    </row>
    <row r="224" spans="1:3" x14ac:dyDescent="0.25">
      <c r="A224" s="8">
        <v>42958</v>
      </c>
      <c r="B224" s="7">
        <v>49</v>
      </c>
      <c r="C224" s="7">
        <v>30</v>
      </c>
    </row>
    <row r="225" spans="1:3" x14ac:dyDescent="0.25">
      <c r="A225" s="8">
        <v>42959</v>
      </c>
      <c r="B225" s="7">
        <v>43</v>
      </c>
      <c r="C225" s="7">
        <v>29</v>
      </c>
    </row>
    <row r="226" spans="1:3" x14ac:dyDescent="0.25">
      <c r="A226" s="8">
        <v>42960</v>
      </c>
      <c r="B226" s="7">
        <v>54</v>
      </c>
      <c r="C226" s="7">
        <v>29</v>
      </c>
    </row>
    <row r="227" spans="1:3" x14ac:dyDescent="0.25">
      <c r="A227" s="8">
        <v>42961</v>
      </c>
      <c r="B227" s="7">
        <v>43</v>
      </c>
      <c r="C227" s="7">
        <v>32</v>
      </c>
    </row>
    <row r="228" spans="1:3" x14ac:dyDescent="0.25">
      <c r="A228" s="8">
        <v>42962</v>
      </c>
      <c r="B228" s="7">
        <v>44</v>
      </c>
      <c r="C228" s="7">
        <v>31</v>
      </c>
    </row>
    <row r="229" spans="1:3" x14ac:dyDescent="0.25">
      <c r="A229" s="8">
        <v>42963</v>
      </c>
      <c r="B229" s="7">
        <v>49</v>
      </c>
      <c r="C229" s="7">
        <v>30</v>
      </c>
    </row>
    <row r="230" spans="1:3" x14ac:dyDescent="0.25">
      <c r="A230" s="8">
        <v>42964</v>
      </c>
      <c r="B230" s="7">
        <v>42</v>
      </c>
      <c r="C230" s="7">
        <v>30</v>
      </c>
    </row>
    <row r="231" spans="1:3" x14ac:dyDescent="0.25">
      <c r="A231" s="8">
        <v>42965</v>
      </c>
      <c r="B231" s="7">
        <v>45</v>
      </c>
      <c r="C231" s="7">
        <v>29</v>
      </c>
    </row>
    <row r="232" spans="1:3" x14ac:dyDescent="0.25">
      <c r="A232" s="8">
        <v>42966</v>
      </c>
      <c r="B232" s="7">
        <v>58</v>
      </c>
      <c r="C232" s="7">
        <v>32</v>
      </c>
    </row>
    <row r="233" spans="1:3" x14ac:dyDescent="0.25">
      <c r="A233" s="8">
        <v>42967</v>
      </c>
      <c r="B233" s="7">
        <v>53</v>
      </c>
      <c r="C233" s="7">
        <v>31</v>
      </c>
    </row>
    <row r="234" spans="1:3" x14ac:dyDescent="0.25">
      <c r="A234" s="8">
        <v>42968</v>
      </c>
      <c r="B234" s="7">
        <v>58</v>
      </c>
      <c r="C234" s="7">
        <v>30</v>
      </c>
    </row>
    <row r="235" spans="1:3" x14ac:dyDescent="0.25">
      <c r="A235" s="8">
        <v>42969</v>
      </c>
      <c r="B235" s="7">
        <v>55</v>
      </c>
      <c r="C235" s="7">
        <v>30</v>
      </c>
    </row>
    <row r="236" spans="1:3" x14ac:dyDescent="0.25">
      <c r="A236" s="8">
        <v>42970</v>
      </c>
      <c r="B236" s="7">
        <v>33</v>
      </c>
      <c r="C236" s="7">
        <v>29</v>
      </c>
    </row>
    <row r="237" spans="1:3" x14ac:dyDescent="0.25">
      <c r="A237" s="8">
        <v>42971</v>
      </c>
      <c r="B237" s="7">
        <v>64</v>
      </c>
      <c r="C237" s="7">
        <v>32</v>
      </c>
    </row>
    <row r="238" spans="1:3" x14ac:dyDescent="0.25">
      <c r="A238" s="8">
        <v>42972</v>
      </c>
      <c r="B238" s="7">
        <v>55</v>
      </c>
      <c r="C238" s="7">
        <v>30</v>
      </c>
    </row>
    <row r="239" spans="1:3" x14ac:dyDescent="0.25">
      <c r="A239" s="8">
        <v>42973</v>
      </c>
      <c r="B239" s="7">
        <v>46</v>
      </c>
      <c r="C239" s="7">
        <v>30</v>
      </c>
    </row>
    <row r="240" spans="1:3" x14ac:dyDescent="0.25">
      <c r="A240" s="8">
        <v>42974</v>
      </c>
      <c r="B240" s="7">
        <v>45</v>
      </c>
      <c r="C240" s="7">
        <v>29</v>
      </c>
    </row>
    <row r="241" spans="1:3" x14ac:dyDescent="0.25">
      <c r="A241" s="8">
        <v>42975</v>
      </c>
      <c r="B241" s="7">
        <v>49</v>
      </c>
      <c r="C241" s="7">
        <v>32</v>
      </c>
    </row>
    <row r="242" spans="1:3" x14ac:dyDescent="0.25">
      <c r="A242" s="8">
        <v>42976</v>
      </c>
      <c r="B242" s="7">
        <v>40</v>
      </c>
      <c r="C242" s="7">
        <v>30</v>
      </c>
    </row>
    <row r="243" spans="1:3" x14ac:dyDescent="0.25">
      <c r="A243" s="8">
        <v>42977</v>
      </c>
      <c r="B243" s="7">
        <v>51</v>
      </c>
      <c r="C243" s="7">
        <v>30</v>
      </c>
    </row>
    <row r="244" spans="1:3" x14ac:dyDescent="0.25">
      <c r="A244" s="8">
        <v>42978</v>
      </c>
      <c r="B244" s="7">
        <v>58</v>
      </c>
      <c r="C244" s="7">
        <v>29</v>
      </c>
    </row>
    <row r="245" spans="1:3" x14ac:dyDescent="0.25">
      <c r="A245" s="8">
        <v>42979</v>
      </c>
      <c r="B245" s="7">
        <v>41</v>
      </c>
      <c r="C245" s="7">
        <v>29</v>
      </c>
    </row>
    <row r="246" spans="1:3" x14ac:dyDescent="0.25">
      <c r="A246" s="8">
        <v>42980</v>
      </c>
      <c r="B246" s="7">
        <v>53</v>
      </c>
      <c r="C246" s="7">
        <v>28</v>
      </c>
    </row>
    <row r="247" spans="1:3" x14ac:dyDescent="0.25">
      <c r="A247" s="8">
        <v>42981</v>
      </c>
      <c r="B247" s="7">
        <v>50</v>
      </c>
      <c r="C247" s="7">
        <v>27</v>
      </c>
    </row>
    <row r="248" spans="1:3" x14ac:dyDescent="0.25">
      <c r="A248" s="8">
        <v>42982</v>
      </c>
      <c r="B248" s="7">
        <v>54</v>
      </c>
      <c r="C248" s="7">
        <v>26</v>
      </c>
    </row>
    <row r="249" spans="1:3" x14ac:dyDescent="0.25">
      <c r="A249" s="8">
        <v>42983</v>
      </c>
      <c r="B249" s="7">
        <v>39</v>
      </c>
      <c r="C249" s="7">
        <v>26</v>
      </c>
    </row>
    <row r="250" spans="1:3" x14ac:dyDescent="0.25">
      <c r="A250" s="8">
        <v>42984</v>
      </c>
      <c r="B250" s="7">
        <v>60</v>
      </c>
      <c r="C250" s="7">
        <v>29</v>
      </c>
    </row>
    <row r="251" spans="1:3" x14ac:dyDescent="0.25">
      <c r="A251" s="8">
        <v>42985</v>
      </c>
      <c r="B251" s="7">
        <v>49</v>
      </c>
      <c r="C251" s="7">
        <v>28</v>
      </c>
    </row>
    <row r="252" spans="1:3" x14ac:dyDescent="0.25">
      <c r="A252" s="8">
        <v>42986</v>
      </c>
      <c r="B252" s="7">
        <v>37</v>
      </c>
      <c r="C252" s="7">
        <v>27</v>
      </c>
    </row>
    <row r="253" spans="1:3" x14ac:dyDescent="0.25">
      <c r="A253" s="8">
        <v>42987</v>
      </c>
      <c r="B253" s="7">
        <v>45</v>
      </c>
      <c r="C253" s="7">
        <v>26</v>
      </c>
    </row>
    <row r="254" spans="1:3" x14ac:dyDescent="0.25">
      <c r="A254" s="8">
        <v>42988</v>
      </c>
      <c r="B254" s="7">
        <v>50</v>
      </c>
      <c r="C254" s="7">
        <v>26</v>
      </c>
    </row>
    <row r="255" spans="1:3" x14ac:dyDescent="0.25">
      <c r="A255" s="8">
        <v>42989</v>
      </c>
      <c r="B255" s="7">
        <v>38</v>
      </c>
      <c r="C255" s="7">
        <v>28</v>
      </c>
    </row>
    <row r="256" spans="1:3" x14ac:dyDescent="0.25">
      <c r="A256" s="8">
        <v>42990</v>
      </c>
      <c r="B256" s="7">
        <v>36</v>
      </c>
      <c r="C256" s="7">
        <v>27</v>
      </c>
    </row>
    <row r="257" spans="1:3" x14ac:dyDescent="0.25">
      <c r="A257" s="8">
        <v>42991</v>
      </c>
      <c r="B257" s="7">
        <v>42</v>
      </c>
      <c r="C257" s="7">
        <v>26</v>
      </c>
    </row>
    <row r="258" spans="1:3" x14ac:dyDescent="0.25">
      <c r="A258" s="8">
        <v>42992</v>
      </c>
      <c r="B258" s="7">
        <v>29</v>
      </c>
      <c r="C258" s="7">
        <v>26</v>
      </c>
    </row>
    <row r="259" spans="1:3" x14ac:dyDescent="0.25">
      <c r="A259" s="8">
        <v>42993</v>
      </c>
      <c r="B259" s="7">
        <v>41</v>
      </c>
      <c r="C259" s="7">
        <v>28</v>
      </c>
    </row>
    <row r="260" spans="1:3" x14ac:dyDescent="0.25">
      <c r="A260" s="8">
        <v>42994</v>
      </c>
      <c r="B260" s="7">
        <v>37</v>
      </c>
      <c r="C260" s="7">
        <v>27</v>
      </c>
    </row>
    <row r="261" spans="1:3" x14ac:dyDescent="0.25">
      <c r="A261" s="8">
        <v>42995</v>
      </c>
      <c r="B261" s="7">
        <v>53</v>
      </c>
      <c r="C261" s="7">
        <v>26</v>
      </c>
    </row>
    <row r="262" spans="1:3" x14ac:dyDescent="0.25">
      <c r="A262" s="8">
        <v>42996</v>
      </c>
      <c r="B262" s="7">
        <v>37</v>
      </c>
      <c r="C262" s="7">
        <v>26</v>
      </c>
    </row>
    <row r="263" spans="1:3" x14ac:dyDescent="0.25">
      <c r="A263" s="8">
        <v>42997</v>
      </c>
      <c r="B263" s="7">
        <v>48</v>
      </c>
      <c r="C263" s="7">
        <v>28</v>
      </c>
    </row>
    <row r="264" spans="1:3" x14ac:dyDescent="0.25">
      <c r="A264" s="8">
        <v>42998</v>
      </c>
      <c r="B264" s="7">
        <v>52</v>
      </c>
      <c r="C264" s="7">
        <v>27</v>
      </c>
    </row>
    <row r="265" spans="1:3" x14ac:dyDescent="0.25">
      <c r="A265" s="8">
        <v>42999</v>
      </c>
      <c r="B265" s="7">
        <v>42</v>
      </c>
      <c r="C265" s="7">
        <v>26</v>
      </c>
    </row>
    <row r="266" spans="1:3" x14ac:dyDescent="0.25">
      <c r="A266" s="8">
        <v>43000</v>
      </c>
      <c r="B266" s="7">
        <v>34</v>
      </c>
      <c r="C266" s="7">
        <v>26</v>
      </c>
    </row>
    <row r="267" spans="1:3" x14ac:dyDescent="0.25">
      <c r="A267" s="8">
        <v>43001</v>
      </c>
      <c r="B267" s="7">
        <v>39</v>
      </c>
      <c r="C267" s="7">
        <v>28</v>
      </c>
    </row>
    <row r="268" spans="1:3" x14ac:dyDescent="0.25">
      <c r="A268" s="8">
        <v>43002</v>
      </c>
      <c r="B268" s="7">
        <v>43</v>
      </c>
      <c r="C268" s="7">
        <v>28</v>
      </c>
    </row>
    <row r="269" spans="1:3" x14ac:dyDescent="0.25">
      <c r="A269" s="8">
        <v>43003</v>
      </c>
      <c r="B269" s="7">
        <v>33</v>
      </c>
      <c r="C269" s="7">
        <v>27</v>
      </c>
    </row>
    <row r="270" spans="1:3" x14ac:dyDescent="0.25">
      <c r="A270" s="8">
        <v>43004</v>
      </c>
      <c r="B270" s="7">
        <v>51</v>
      </c>
      <c r="C270" s="7">
        <v>26</v>
      </c>
    </row>
    <row r="271" spans="1:3" x14ac:dyDescent="0.25">
      <c r="A271" s="8">
        <v>43005</v>
      </c>
      <c r="B271" s="7">
        <v>51</v>
      </c>
      <c r="C271" s="7">
        <v>29</v>
      </c>
    </row>
    <row r="272" spans="1:3" x14ac:dyDescent="0.25">
      <c r="A272" s="8">
        <v>43006</v>
      </c>
      <c r="B272" s="7">
        <v>38</v>
      </c>
      <c r="C272" s="7">
        <v>28</v>
      </c>
    </row>
    <row r="273" spans="1:3" x14ac:dyDescent="0.25">
      <c r="A273" s="8">
        <v>43007</v>
      </c>
      <c r="B273" s="7">
        <v>48</v>
      </c>
      <c r="C273" s="7">
        <v>27</v>
      </c>
    </row>
    <row r="274" spans="1:3" x14ac:dyDescent="0.25">
      <c r="A274" s="8">
        <v>43008</v>
      </c>
      <c r="B274" s="7">
        <v>29</v>
      </c>
      <c r="C274" s="7">
        <v>26</v>
      </c>
    </row>
    <row r="275" spans="1:3" x14ac:dyDescent="0.25">
      <c r="A275" s="8">
        <v>43009</v>
      </c>
      <c r="B275" s="7">
        <v>43</v>
      </c>
      <c r="C275" s="7">
        <v>25</v>
      </c>
    </row>
    <row r="276" spans="1:3" x14ac:dyDescent="0.25">
      <c r="A276" s="8">
        <v>43010</v>
      </c>
      <c r="B276" s="7">
        <v>32</v>
      </c>
      <c r="C276" s="7">
        <v>25</v>
      </c>
    </row>
    <row r="277" spans="1:3" x14ac:dyDescent="0.25">
      <c r="A277" s="8">
        <v>43011</v>
      </c>
      <c r="B277" s="7">
        <v>34</v>
      </c>
      <c r="C277" s="7">
        <v>24</v>
      </c>
    </row>
    <row r="278" spans="1:3" x14ac:dyDescent="0.25">
      <c r="A278" s="8">
        <v>43012</v>
      </c>
      <c r="B278" s="7">
        <v>33</v>
      </c>
      <c r="C278" s="7">
        <v>24</v>
      </c>
    </row>
    <row r="279" spans="1:3" x14ac:dyDescent="0.25">
      <c r="A279" s="8">
        <v>43013</v>
      </c>
      <c r="B279" s="7">
        <v>33</v>
      </c>
      <c r="C279" s="7">
        <v>25</v>
      </c>
    </row>
    <row r="280" spans="1:3" x14ac:dyDescent="0.25">
      <c r="A280" s="8">
        <v>43014</v>
      </c>
      <c r="B280" s="7">
        <v>42</v>
      </c>
      <c r="C280" s="7">
        <v>25</v>
      </c>
    </row>
    <row r="281" spans="1:3" x14ac:dyDescent="0.25">
      <c r="A281" s="8">
        <v>43015</v>
      </c>
      <c r="B281" s="7">
        <v>31</v>
      </c>
      <c r="C281" s="7">
        <v>25</v>
      </c>
    </row>
    <row r="282" spans="1:3" x14ac:dyDescent="0.25">
      <c r="A282" s="8">
        <v>43016</v>
      </c>
      <c r="B282" s="7">
        <v>47</v>
      </c>
      <c r="C282" s="7">
        <v>24</v>
      </c>
    </row>
    <row r="283" spans="1:3" x14ac:dyDescent="0.25">
      <c r="A283" s="8">
        <v>43017</v>
      </c>
      <c r="B283" s="7">
        <v>47</v>
      </c>
      <c r="C283" s="7">
        <v>25</v>
      </c>
    </row>
    <row r="284" spans="1:3" x14ac:dyDescent="0.25">
      <c r="A284" s="8">
        <v>43018</v>
      </c>
      <c r="B284" s="7">
        <v>51</v>
      </c>
      <c r="C284" s="7">
        <v>25</v>
      </c>
    </row>
    <row r="285" spans="1:3" x14ac:dyDescent="0.25">
      <c r="A285" s="8">
        <v>43019</v>
      </c>
      <c r="B285" s="7">
        <v>47</v>
      </c>
      <c r="C285" s="7">
        <v>25</v>
      </c>
    </row>
    <row r="286" spans="1:3" x14ac:dyDescent="0.25">
      <c r="A286" s="8">
        <v>43020</v>
      </c>
      <c r="B286" s="7">
        <v>39</v>
      </c>
      <c r="C286" s="7">
        <v>24</v>
      </c>
    </row>
    <row r="287" spans="1:3" x14ac:dyDescent="0.25">
      <c r="A287" s="8">
        <v>43021</v>
      </c>
      <c r="B287" s="7">
        <v>28</v>
      </c>
      <c r="C287" s="7">
        <v>25</v>
      </c>
    </row>
    <row r="288" spans="1:3" x14ac:dyDescent="0.25">
      <c r="A288" s="8">
        <v>43022</v>
      </c>
      <c r="B288" s="7">
        <v>28</v>
      </c>
      <c r="C288" s="7">
        <v>25</v>
      </c>
    </row>
    <row r="289" spans="1:3" x14ac:dyDescent="0.25">
      <c r="A289" s="8">
        <v>43023</v>
      </c>
      <c r="B289" s="7">
        <v>36</v>
      </c>
      <c r="C289" s="7">
        <v>25</v>
      </c>
    </row>
    <row r="290" spans="1:3" x14ac:dyDescent="0.25">
      <c r="A290" s="8">
        <v>43024</v>
      </c>
      <c r="B290" s="7">
        <v>28</v>
      </c>
      <c r="C290" s="7">
        <v>24</v>
      </c>
    </row>
    <row r="291" spans="1:3" x14ac:dyDescent="0.25">
      <c r="A291" s="8">
        <v>43025</v>
      </c>
      <c r="B291" s="7">
        <v>46</v>
      </c>
      <c r="C291" s="7">
        <v>25</v>
      </c>
    </row>
    <row r="292" spans="1:3" x14ac:dyDescent="0.25">
      <c r="A292" s="8">
        <v>43026</v>
      </c>
      <c r="B292" s="7">
        <v>33</v>
      </c>
      <c r="C292" s="7">
        <v>25</v>
      </c>
    </row>
    <row r="293" spans="1:3" x14ac:dyDescent="0.25">
      <c r="A293" s="8">
        <v>43027</v>
      </c>
      <c r="B293" s="7">
        <v>41</v>
      </c>
      <c r="C293" s="7">
        <v>25</v>
      </c>
    </row>
    <row r="294" spans="1:3" x14ac:dyDescent="0.25">
      <c r="A294" s="8">
        <v>43028</v>
      </c>
      <c r="B294" s="7">
        <v>50</v>
      </c>
      <c r="C294" s="7">
        <v>24</v>
      </c>
    </row>
    <row r="295" spans="1:3" x14ac:dyDescent="0.25">
      <c r="A295" s="8">
        <v>43029</v>
      </c>
      <c r="B295" s="7">
        <v>28</v>
      </c>
      <c r="C295" s="7">
        <v>24</v>
      </c>
    </row>
    <row r="296" spans="1:3" x14ac:dyDescent="0.25">
      <c r="A296" s="8">
        <v>43030</v>
      </c>
      <c r="B296" s="7">
        <v>35</v>
      </c>
      <c r="C296" s="7">
        <v>25</v>
      </c>
    </row>
    <row r="297" spans="1:3" x14ac:dyDescent="0.25">
      <c r="A297" s="8">
        <v>43031</v>
      </c>
      <c r="B297" s="7">
        <v>50</v>
      </c>
      <c r="C297" s="7">
        <v>25</v>
      </c>
    </row>
    <row r="298" spans="1:3" x14ac:dyDescent="0.25">
      <c r="A298" s="8">
        <v>43032</v>
      </c>
      <c r="B298" s="7">
        <v>48</v>
      </c>
      <c r="C298" s="7">
        <v>25</v>
      </c>
    </row>
    <row r="299" spans="1:3" x14ac:dyDescent="0.25">
      <c r="A299" s="8">
        <v>43033</v>
      </c>
      <c r="B299" s="7">
        <v>44</v>
      </c>
      <c r="C299" s="7">
        <v>24</v>
      </c>
    </row>
    <row r="300" spans="1:3" x14ac:dyDescent="0.25">
      <c r="A300" s="8">
        <v>43034</v>
      </c>
      <c r="B300" s="7">
        <v>47</v>
      </c>
      <c r="C300" s="7">
        <v>24</v>
      </c>
    </row>
    <row r="301" spans="1:3" x14ac:dyDescent="0.25">
      <c r="A301" s="8">
        <v>43035</v>
      </c>
      <c r="B301" s="7">
        <v>52</v>
      </c>
      <c r="C301" s="7">
        <v>26</v>
      </c>
    </row>
    <row r="302" spans="1:3" x14ac:dyDescent="0.25">
      <c r="A302" s="8">
        <v>43036</v>
      </c>
      <c r="B302" s="7">
        <v>28</v>
      </c>
      <c r="C302" s="7">
        <v>25</v>
      </c>
    </row>
    <row r="303" spans="1:3" x14ac:dyDescent="0.25">
      <c r="A303" s="8">
        <v>43037</v>
      </c>
      <c r="B303" s="7">
        <v>34</v>
      </c>
      <c r="C303" s="7">
        <v>25</v>
      </c>
    </row>
    <row r="304" spans="1:3" x14ac:dyDescent="0.25">
      <c r="A304" s="8">
        <v>43038</v>
      </c>
      <c r="B304" s="7">
        <v>35</v>
      </c>
      <c r="C304" s="7">
        <v>24</v>
      </c>
    </row>
    <row r="305" spans="1:3" x14ac:dyDescent="0.25">
      <c r="A305" s="8">
        <v>43039</v>
      </c>
      <c r="B305" s="7">
        <v>38</v>
      </c>
      <c r="C305" s="7">
        <v>24</v>
      </c>
    </row>
    <row r="306" spans="1:3" x14ac:dyDescent="0.25">
      <c r="A306" s="8">
        <v>43040</v>
      </c>
      <c r="B306" s="7">
        <v>43</v>
      </c>
      <c r="C306" s="7">
        <v>23</v>
      </c>
    </row>
    <row r="307" spans="1:3" x14ac:dyDescent="0.25">
      <c r="A307" s="8">
        <v>43041</v>
      </c>
      <c r="B307" s="7">
        <v>46</v>
      </c>
      <c r="C307" s="7">
        <v>22</v>
      </c>
    </row>
    <row r="308" spans="1:3" x14ac:dyDescent="0.25">
      <c r="A308" s="8">
        <v>43042</v>
      </c>
      <c r="B308" s="7">
        <v>38</v>
      </c>
      <c r="C308" s="7">
        <v>21</v>
      </c>
    </row>
    <row r="309" spans="1:3" x14ac:dyDescent="0.25">
      <c r="A309" s="8">
        <v>43043</v>
      </c>
      <c r="B309" s="7">
        <v>39</v>
      </c>
      <c r="C309" s="7">
        <v>19</v>
      </c>
    </row>
    <row r="310" spans="1:3" x14ac:dyDescent="0.25">
      <c r="A310" s="8">
        <v>43044</v>
      </c>
      <c r="B310" s="7">
        <v>45</v>
      </c>
      <c r="C310" s="7">
        <v>23</v>
      </c>
    </row>
    <row r="311" spans="1:3" x14ac:dyDescent="0.25">
      <c r="A311" s="8">
        <v>43045</v>
      </c>
      <c r="B311" s="7">
        <v>28</v>
      </c>
      <c r="C311" s="7">
        <v>22</v>
      </c>
    </row>
    <row r="312" spans="1:3" x14ac:dyDescent="0.25">
      <c r="A312" s="8">
        <v>43046</v>
      </c>
      <c r="B312" s="7">
        <v>34</v>
      </c>
      <c r="C312" s="7">
        <v>21</v>
      </c>
    </row>
    <row r="313" spans="1:3" x14ac:dyDescent="0.25">
      <c r="A313" s="8">
        <v>43047</v>
      </c>
      <c r="B313" s="7">
        <v>37</v>
      </c>
      <c r="C313" s="7">
        <v>19</v>
      </c>
    </row>
    <row r="314" spans="1:3" x14ac:dyDescent="0.25">
      <c r="A314" s="8">
        <v>43048</v>
      </c>
      <c r="B314" s="7">
        <v>33</v>
      </c>
      <c r="C314" s="7">
        <v>23</v>
      </c>
    </row>
    <row r="315" spans="1:3" x14ac:dyDescent="0.25">
      <c r="A315" s="8">
        <v>43049</v>
      </c>
      <c r="B315" s="7">
        <v>28</v>
      </c>
      <c r="C315" s="7">
        <v>22</v>
      </c>
    </row>
    <row r="316" spans="1:3" x14ac:dyDescent="0.25">
      <c r="A316" s="8">
        <v>43050</v>
      </c>
      <c r="B316" s="7">
        <v>33</v>
      </c>
      <c r="C316" s="7">
        <v>21</v>
      </c>
    </row>
    <row r="317" spans="1:3" x14ac:dyDescent="0.25">
      <c r="A317" s="8">
        <v>43051</v>
      </c>
      <c r="B317" s="7">
        <v>38</v>
      </c>
      <c r="C317" s="7">
        <v>19</v>
      </c>
    </row>
    <row r="318" spans="1:3" x14ac:dyDescent="0.25">
      <c r="A318" s="8">
        <v>43052</v>
      </c>
      <c r="B318" s="7">
        <v>26</v>
      </c>
      <c r="C318" s="7">
        <v>19</v>
      </c>
    </row>
    <row r="319" spans="1:3" x14ac:dyDescent="0.25">
      <c r="A319" s="8">
        <v>43053</v>
      </c>
      <c r="B319" s="7">
        <v>28</v>
      </c>
      <c r="C319" s="7">
        <v>23</v>
      </c>
    </row>
    <row r="320" spans="1:3" x14ac:dyDescent="0.25">
      <c r="A320" s="8">
        <v>43054</v>
      </c>
      <c r="B320" s="7">
        <v>47</v>
      </c>
      <c r="C320" s="7">
        <v>23</v>
      </c>
    </row>
    <row r="321" spans="1:3" x14ac:dyDescent="0.25">
      <c r="A321" s="8">
        <v>43055</v>
      </c>
      <c r="B321" s="7">
        <v>28</v>
      </c>
      <c r="C321" s="7">
        <v>21</v>
      </c>
    </row>
    <row r="322" spans="1:3" x14ac:dyDescent="0.25">
      <c r="A322" s="8">
        <v>43056</v>
      </c>
      <c r="B322" s="7">
        <v>31</v>
      </c>
      <c r="C322" s="7">
        <v>20</v>
      </c>
    </row>
    <row r="323" spans="1:3" x14ac:dyDescent="0.25">
      <c r="A323" s="8">
        <v>43057</v>
      </c>
      <c r="B323" s="7">
        <v>37</v>
      </c>
      <c r="C323" s="7">
        <v>19</v>
      </c>
    </row>
    <row r="324" spans="1:3" x14ac:dyDescent="0.25">
      <c r="A324" s="8">
        <v>43058</v>
      </c>
      <c r="B324" s="7">
        <v>34</v>
      </c>
      <c r="C324" s="7">
        <v>23</v>
      </c>
    </row>
    <row r="325" spans="1:3" x14ac:dyDescent="0.25">
      <c r="A325" s="8">
        <v>43059</v>
      </c>
      <c r="B325" s="7">
        <v>41</v>
      </c>
      <c r="C325" s="7">
        <v>22</v>
      </c>
    </row>
    <row r="326" spans="1:3" x14ac:dyDescent="0.25">
      <c r="A326" s="8">
        <v>43060</v>
      </c>
      <c r="B326" s="7">
        <v>28</v>
      </c>
      <c r="C326" s="7">
        <v>20</v>
      </c>
    </row>
    <row r="327" spans="1:3" x14ac:dyDescent="0.25">
      <c r="A327" s="8">
        <v>43061</v>
      </c>
      <c r="B327" s="7">
        <v>40</v>
      </c>
      <c r="C327" s="7">
        <v>19</v>
      </c>
    </row>
    <row r="328" spans="1:3" x14ac:dyDescent="0.25">
      <c r="A328" s="8">
        <v>43062</v>
      </c>
      <c r="B328" s="7">
        <v>47</v>
      </c>
      <c r="C328" s="7">
        <v>23</v>
      </c>
    </row>
    <row r="329" spans="1:3" x14ac:dyDescent="0.25">
      <c r="A329" s="8">
        <v>43063</v>
      </c>
      <c r="B329" s="7">
        <v>46</v>
      </c>
      <c r="C329" s="7">
        <v>22</v>
      </c>
    </row>
    <row r="330" spans="1:3" x14ac:dyDescent="0.25">
      <c r="A330" s="8">
        <v>43064</v>
      </c>
      <c r="B330" s="7">
        <v>32</v>
      </c>
      <c r="C330" s="7">
        <v>20</v>
      </c>
    </row>
    <row r="331" spans="1:3" x14ac:dyDescent="0.25">
      <c r="A331" s="8">
        <v>43065</v>
      </c>
      <c r="B331" s="7">
        <v>30</v>
      </c>
      <c r="C331" s="7">
        <v>19</v>
      </c>
    </row>
    <row r="332" spans="1:3" x14ac:dyDescent="0.25">
      <c r="A332" s="8">
        <v>43066</v>
      </c>
      <c r="B332" s="7">
        <v>30</v>
      </c>
      <c r="C332" s="7">
        <v>23</v>
      </c>
    </row>
    <row r="333" spans="1:3" x14ac:dyDescent="0.25">
      <c r="A333" s="8">
        <v>43067</v>
      </c>
      <c r="B333" s="7">
        <v>37</v>
      </c>
      <c r="C333" s="7">
        <v>22</v>
      </c>
    </row>
    <row r="334" spans="1:3" x14ac:dyDescent="0.25">
      <c r="A334" s="8">
        <v>43068</v>
      </c>
      <c r="B334" s="7">
        <v>27</v>
      </c>
      <c r="C334" s="7">
        <v>20</v>
      </c>
    </row>
    <row r="335" spans="1:3" x14ac:dyDescent="0.25">
      <c r="A335" s="8">
        <v>43069</v>
      </c>
      <c r="B335" s="7">
        <v>28</v>
      </c>
      <c r="C335" s="7">
        <v>19</v>
      </c>
    </row>
    <row r="336" spans="1:3" x14ac:dyDescent="0.25">
      <c r="A336" s="8">
        <v>43070</v>
      </c>
      <c r="B336" s="7">
        <v>34</v>
      </c>
      <c r="C336" s="7">
        <v>19</v>
      </c>
    </row>
    <row r="337" spans="1:3" x14ac:dyDescent="0.25">
      <c r="A337" s="8">
        <v>43071</v>
      </c>
      <c r="B337" s="7">
        <v>35</v>
      </c>
      <c r="C337" s="7">
        <v>17</v>
      </c>
    </row>
    <row r="338" spans="1:3" x14ac:dyDescent="0.25">
      <c r="A338" s="8">
        <v>43072</v>
      </c>
      <c r="B338" s="7">
        <v>19</v>
      </c>
      <c r="C338" s="7">
        <v>15</v>
      </c>
    </row>
    <row r="339" spans="1:3" x14ac:dyDescent="0.25">
      <c r="A339" s="8">
        <v>43073</v>
      </c>
      <c r="B339" s="7">
        <v>16</v>
      </c>
      <c r="C339" s="7">
        <v>13</v>
      </c>
    </row>
    <row r="340" spans="1:3" x14ac:dyDescent="0.25">
      <c r="A340" s="8">
        <v>43074</v>
      </c>
      <c r="B340" s="7">
        <v>11</v>
      </c>
      <c r="C340" s="7">
        <v>10</v>
      </c>
    </row>
    <row r="341" spans="1:3" x14ac:dyDescent="0.25">
      <c r="A341" s="8">
        <v>43075</v>
      </c>
      <c r="B341" s="7">
        <v>28</v>
      </c>
      <c r="C341" s="7">
        <v>19</v>
      </c>
    </row>
    <row r="342" spans="1:3" x14ac:dyDescent="0.25">
      <c r="A342" s="8">
        <v>43076</v>
      </c>
      <c r="B342" s="7">
        <v>26</v>
      </c>
      <c r="C342" s="7">
        <v>17</v>
      </c>
    </row>
    <row r="343" spans="1:3" x14ac:dyDescent="0.25">
      <c r="A343" s="8">
        <v>43077</v>
      </c>
      <c r="B343" s="7">
        <v>30</v>
      </c>
      <c r="C343" s="7">
        <v>15</v>
      </c>
    </row>
    <row r="344" spans="1:3" x14ac:dyDescent="0.25">
      <c r="A344" s="8">
        <v>43078</v>
      </c>
      <c r="B344" s="7">
        <v>19</v>
      </c>
      <c r="C344" s="7">
        <v>14</v>
      </c>
    </row>
    <row r="345" spans="1:3" x14ac:dyDescent="0.25">
      <c r="A345" s="8">
        <v>43079</v>
      </c>
      <c r="B345" s="7">
        <v>15</v>
      </c>
      <c r="C345" s="7">
        <v>11</v>
      </c>
    </row>
    <row r="346" spans="1:3" x14ac:dyDescent="0.25">
      <c r="A346" s="8">
        <v>43080</v>
      </c>
      <c r="B346" s="7">
        <v>33</v>
      </c>
      <c r="C346" s="7">
        <v>17</v>
      </c>
    </row>
    <row r="347" spans="1:3" x14ac:dyDescent="0.25">
      <c r="A347" s="8">
        <v>43081</v>
      </c>
      <c r="B347" s="7">
        <v>22</v>
      </c>
      <c r="C347" s="7">
        <v>15</v>
      </c>
    </row>
    <row r="348" spans="1:3" x14ac:dyDescent="0.25">
      <c r="A348" s="8">
        <v>43082</v>
      </c>
      <c r="B348" s="7">
        <v>26</v>
      </c>
      <c r="C348" s="7">
        <v>14</v>
      </c>
    </row>
    <row r="349" spans="1:3" x14ac:dyDescent="0.25">
      <c r="A349" s="8">
        <v>43083</v>
      </c>
      <c r="B349" s="7">
        <v>24</v>
      </c>
      <c r="C349" s="7">
        <v>13</v>
      </c>
    </row>
    <row r="350" spans="1:3" x14ac:dyDescent="0.25">
      <c r="A350" s="8">
        <v>43084</v>
      </c>
      <c r="B350" s="7">
        <v>30</v>
      </c>
      <c r="C350" s="7">
        <v>17</v>
      </c>
    </row>
    <row r="351" spans="1:3" x14ac:dyDescent="0.25">
      <c r="A351" s="8">
        <v>43085</v>
      </c>
      <c r="B351" s="7">
        <v>30</v>
      </c>
      <c r="C351" s="7">
        <v>15</v>
      </c>
    </row>
    <row r="352" spans="1:3" x14ac:dyDescent="0.25">
      <c r="A352" s="8">
        <v>43086</v>
      </c>
      <c r="B352" s="7">
        <v>16</v>
      </c>
      <c r="C352" s="7">
        <v>14</v>
      </c>
    </row>
    <row r="353" spans="1:3" x14ac:dyDescent="0.25">
      <c r="A353" s="8">
        <v>43087</v>
      </c>
      <c r="B353" s="7">
        <v>27</v>
      </c>
      <c r="C353" s="7">
        <v>13</v>
      </c>
    </row>
    <row r="354" spans="1:3" x14ac:dyDescent="0.25">
      <c r="A354" s="8">
        <v>43088</v>
      </c>
      <c r="B354" s="7">
        <v>33</v>
      </c>
      <c r="C354" s="7">
        <v>18</v>
      </c>
    </row>
    <row r="355" spans="1:3" x14ac:dyDescent="0.25">
      <c r="A355" s="8">
        <v>43089</v>
      </c>
      <c r="B355" s="7">
        <v>20</v>
      </c>
      <c r="C355" s="7">
        <v>16</v>
      </c>
    </row>
    <row r="356" spans="1:3" x14ac:dyDescent="0.25">
      <c r="A356" s="8">
        <v>43090</v>
      </c>
      <c r="B356" s="7">
        <v>23</v>
      </c>
      <c r="C356" s="7">
        <v>15</v>
      </c>
    </row>
    <row r="357" spans="1:3" x14ac:dyDescent="0.25">
      <c r="A357" s="8">
        <v>43091</v>
      </c>
      <c r="B357" s="7">
        <v>17</v>
      </c>
      <c r="C357" s="7">
        <v>13</v>
      </c>
    </row>
    <row r="358" spans="1:3" x14ac:dyDescent="0.25">
      <c r="A358" s="8">
        <v>43092</v>
      </c>
      <c r="B358" s="7">
        <v>20</v>
      </c>
      <c r="C358" s="7">
        <v>18</v>
      </c>
    </row>
    <row r="359" spans="1:3" x14ac:dyDescent="0.25">
      <c r="A359" s="8">
        <v>43093</v>
      </c>
      <c r="B359" s="7">
        <v>26</v>
      </c>
      <c r="C359" s="7">
        <v>16</v>
      </c>
    </row>
    <row r="360" spans="1:3" x14ac:dyDescent="0.25">
      <c r="A360" s="8">
        <v>43094</v>
      </c>
      <c r="B360" s="7">
        <v>19</v>
      </c>
      <c r="C360" s="7">
        <v>15</v>
      </c>
    </row>
    <row r="361" spans="1:3" x14ac:dyDescent="0.25">
      <c r="A361" s="8">
        <v>43095</v>
      </c>
      <c r="B361" s="7">
        <v>23</v>
      </c>
      <c r="C361" s="7">
        <v>13</v>
      </c>
    </row>
    <row r="362" spans="1:3" x14ac:dyDescent="0.25">
      <c r="A362" s="8">
        <v>43096</v>
      </c>
      <c r="B362" s="7">
        <v>33</v>
      </c>
      <c r="C362" s="7">
        <v>19</v>
      </c>
    </row>
    <row r="363" spans="1:3" x14ac:dyDescent="0.25">
      <c r="A363" s="8">
        <v>43097</v>
      </c>
      <c r="B363" s="7">
        <v>32</v>
      </c>
      <c r="C363" s="7">
        <v>16</v>
      </c>
    </row>
    <row r="364" spans="1:3" x14ac:dyDescent="0.25">
      <c r="A364" s="8">
        <v>43098</v>
      </c>
      <c r="B364" s="7">
        <v>17</v>
      </c>
      <c r="C364" s="7">
        <v>15</v>
      </c>
    </row>
    <row r="365" spans="1:3" x14ac:dyDescent="0.25">
      <c r="A365" s="8">
        <v>43099</v>
      </c>
      <c r="B365" s="7">
        <v>22</v>
      </c>
      <c r="C365" s="7">
        <v>13</v>
      </c>
    </row>
    <row r="366" spans="1:3" x14ac:dyDescent="0.25">
      <c r="A366" s="8">
        <v>43100</v>
      </c>
      <c r="B366" s="7">
        <v>9</v>
      </c>
      <c r="C366" s="7">
        <v>7</v>
      </c>
    </row>
    <row r="367" spans="1:3" x14ac:dyDescent="0.25">
      <c r="A367" s="9"/>
      <c r="B367" s="10"/>
      <c r="C367" s="10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67"/>
  <sheetViews>
    <sheetView topLeftCell="I1" zoomScale="86" zoomScaleNormal="86" workbookViewId="0">
      <selection activeCell="P13" sqref="P13"/>
    </sheetView>
  </sheetViews>
  <sheetFormatPr defaultRowHeight="15" x14ac:dyDescent="0.25"/>
  <cols>
    <col min="1" max="1" width="12.42578125" style="2" bestFit="1" customWidth="1"/>
    <col min="2" max="2" width="12.140625" bestFit="1" customWidth="1"/>
    <col min="3" max="3" width="10.85546875" bestFit="1" customWidth="1"/>
    <col min="5" max="5" width="15.85546875" bestFit="1" customWidth="1"/>
    <col min="6" max="6" width="10.28515625" bestFit="1" customWidth="1"/>
    <col min="7" max="7" width="11.42578125" bestFit="1" customWidth="1"/>
    <col min="10" max="10" width="13" bestFit="1" customWidth="1"/>
    <col min="12" max="12" width="10.7109375" bestFit="1" customWidth="1"/>
    <col min="13" max="13" width="10.28515625" bestFit="1" customWidth="1"/>
    <col min="14" max="14" width="10.5703125" customWidth="1"/>
    <col min="15" max="15" width="20.28515625" bestFit="1" customWidth="1"/>
    <col min="17" max="17" width="11.28515625" bestFit="1" customWidth="1"/>
    <col min="18" max="19" width="18.42578125" bestFit="1" customWidth="1"/>
    <col min="20" max="20" width="27.7109375" bestFit="1" customWidth="1"/>
  </cols>
  <sheetData>
    <row r="1" spans="1:20" x14ac:dyDescent="0.25">
      <c r="A1" s="2" t="s">
        <v>28</v>
      </c>
      <c r="B1" s="1" t="s">
        <v>0</v>
      </c>
      <c r="C1" s="1" t="s">
        <v>1</v>
      </c>
      <c r="D1" t="s">
        <v>2</v>
      </c>
      <c r="E1" t="s">
        <v>3</v>
      </c>
      <c r="F1" s="2" t="s">
        <v>4</v>
      </c>
      <c r="G1" t="s">
        <v>5</v>
      </c>
      <c r="H1" t="s">
        <v>6</v>
      </c>
      <c r="I1" t="s">
        <v>7</v>
      </c>
      <c r="J1" s="3" t="s">
        <v>8</v>
      </c>
      <c r="M1" t="s">
        <v>29</v>
      </c>
      <c r="N1" t="s">
        <v>30</v>
      </c>
      <c r="O1" t="s">
        <v>322</v>
      </c>
      <c r="R1" t="s">
        <v>323</v>
      </c>
      <c r="S1" t="s">
        <v>324</v>
      </c>
      <c r="T1" t="s">
        <v>325</v>
      </c>
    </row>
    <row r="2" spans="1:20" x14ac:dyDescent="0.25">
      <c r="A2" s="2">
        <f t="shared" ref="A2:A65" ca="1" si="0">RAND()</f>
        <v>0.39724274348992639</v>
      </c>
      <c r="B2" s="1">
        <v>42845</v>
      </c>
      <c r="C2" s="1" t="str">
        <f t="shared" ref="C2:C65" si="1">TEXT(B2, "mmmm")</f>
        <v>April</v>
      </c>
      <c r="D2" t="s">
        <v>18</v>
      </c>
      <c r="E2">
        <v>68.099999999999994</v>
      </c>
      <c r="F2" s="2">
        <v>0.69</v>
      </c>
      <c r="G2">
        <v>42</v>
      </c>
      <c r="H2">
        <v>0.3</v>
      </c>
      <c r="I2">
        <v>27</v>
      </c>
      <c r="J2" s="3">
        <f t="shared" ref="J2:J65" si="2" xml:space="preserve"> H2*I2</f>
        <v>8.1</v>
      </c>
      <c r="L2" t="s">
        <v>31</v>
      </c>
      <c r="M2" s="2">
        <f>AVERAGE(F2:F366)</f>
        <v>0.82660273972602871</v>
      </c>
      <c r="N2">
        <f>_xlfn.STDEV.P(F2:F366)</f>
        <v>0.2727967149063989</v>
      </c>
      <c r="O2" s="2">
        <f>AVERAGE(M3:M292)</f>
        <v>0.83089741379310345</v>
      </c>
      <c r="Q2" t="s">
        <v>31</v>
      </c>
      <c r="R2" s="2">
        <f>AVERAGE(E2:E366)</f>
        <v>60.731232876712355</v>
      </c>
      <c r="S2" s="2">
        <f>_xlfn.STDEV.P(F2:F366)</f>
        <v>0.2727967149063989</v>
      </c>
      <c r="T2" s="2">
        <f>AVERAGE(R3:R292)</f>
        <v>60.383120689655172</v>
      </c>
    </row>
    <row r="3" spans="1:20" x14ac:dyDescent="0.25">
      <c r="A3" s="2">
        <f t="shared" ca="1" si="0"/>
        <v>0.89997572839042317</v>
      </c>
      <c r="B3" s="1">
        <v>42917</v>
      </c>
      <c r="C3" s="1" t="str">
        <f t="shared" si="1"/>
        <v>July</v>
      </c>
      <c r="D3" t="s">
        <v>21</v>
      </c>
      <c r="E3">
        <v>102.89999999999999</v>
      </c>
      <c r="F3" s="2">
        <v>0.47</v>
      </c>
      <c r="G3">
        <v>59</v>
      </c>
      <c r="H3">
        <v>0.5</v>
      </c>
      <c r="I3">
        <v>43</v>
      </c>
      <c r="J3" s="3">
        <f t="shared" si="2"/>
        <v>21.5</v>
      </c>
      <c r="L3" t="s">
        <v>32</v>
      </c>
      <c r="M3" s="2">
        <f>AVERAGE(F2:F41)</f>
        <v>0.84525000000000006</v>
      </c>
      <c r="N3">
        <f>_xlfn.STDEV.S(F2:F41)</f>
        <v>0.36321913637037462</v>
      </c>
      <c r="Q3" t="s">
        <v>32</v>
      </c>
      <c r="R3" s="2">
        <f>AVERAGE(E2:E41)</f>
        <v>61.212499999999991</v>
      </c>
      <c r="S3" s="2">
        <f>_xlfn.STDEV.P(E2:E41)</f>
        <v>17.945628820133351</v>
      </c>
    </row>
    <row r="4" spans="1:20" x14ac:dyDescent="0.25">
      <c r="A4" s="2">
        <f t="shared" ca="1" si="0"/>
        <v>0.51888630847806549</v>
      </c>
      <c r="B4" s="1">
        <v>42995</v>
      </c>
      <c r="C4" s="1" t="str">
        <f t="shared" si="1"/>
        <v>September</v>
      </c>
      <c r="D4" t="s">
        <v>10</v>
      </c>
      <c r="E4">
        <v>59.8</v>
      </c>
      <c r="F4" s="2">
        <v>0.71</v>
      </c>
      <c r="G4">
        <v>53</v>
      </c>
      <c r="H4">
        <v>0.3</v>
      </c>
      <c r="I4">
        <v>26</v>
      </c>
      <c r="J4" s="3">
        <f t="shared" si="2"/>
        <v>7.8</v>
      </c>
      <c r="L4" t="s">
        <v>33</v>
      </c>
      <c r="M4" s="2">
        <f>AVERAGE(F35:F74)</f>
        <v>0.88575000000000015</v>
      </c>
      <c r="N4">
        <f>_xlfn.STDEV.S(F35:F74)</f>
        <v>0.354978421157088</v>
      </c>
      <c r="Q4" t="s">
        <v>33</v>
      </c>
      <c r="R4" s="2">
        <f>AVERAGE(E35:E74)</f>
        <v>57.45499999999997</v>
      </c>
      <c r="S4" s="2">
        <f>_xlfn.STDEV.P(E35:E74)</f>
        <v>15.752697388066665</v>
      </c>
    </row>
    <row r="5" spans="1:20" x14ac:dyDescent="0.25">
      <c r="A5" s="2">
        <f t="shared" ca="1" si="0"/>
        <v>0.95765106616477824</v>
      </c>
      <c r="B5" s="1">
        <v>42938</v>
      </c>
      <c r="C5" s="1" t="str">
        <f t="shared" si="1"/>
        <v>July</v>
      </c>
      <c r="D5" t="s">
        <v>21</v>
      </c>
      <c r="E5">
        <v>99.6</v>
      </c>
      <c r="F5" s="2">
        <v>0.47</v>
      </c>
      <c r="G5">
        <v>49</v>
      </c>
      <c r="H5">
        <v>0.5</v>
      </c>
      <c r="I5">
        <v>42</v>
      </c>
      <c r="J5" s="3">
        <f t="shared" si="2"/>
        <v>21</v>
      </c>
      <c r="L5" t="s">
        <v>34</v>
      </c>
      <c r="M5" s="2">
        <f t="shared" ref="M5" si="3">AVERAGE(F4:F43)</f>
        <v>0.85724999999999996</v>
      </c>
      <c r="N5">
        <f t="shared" ref="N5" si="4">_xlfn.STDEV.S(F4:F43)</f>
        <v>0.35736921581224135</v>
      </c>
      <c r="Q5" t="s">
        <v>34</v>
      </c>
      <c r="R5" s="2">
        <f t="shared" ref="R5" si="5">AVERAGE(E4:E43)</f>
        <v>59.699999999999989</v>
      </c>
      <c r="S5" s="2">
        <f t="shared" ref="S5" si="6">_xlfn.STDEV.P(E4:E43)</f>
        <v>16.653483119155627</v>
      </c>
    </row>
    <row r="6" spans="1:20" x14ac:dyDescent="0.25">
      <c r="A6" s="2">
        <f t="shared" ca="1" si="0"/>
        <v>0.22562034655978147</v>
      </c>
      <c r="B6" s="1">
        <v>43023</v>
      </c>
      <c r="C6" s="1" t="str">
        <f t="shared" si="1"/>
        <v>October</v>
      </c>
      <c r="D6" t="s">
        <v>10</v>
      </c>
      <c r="E6">
        <v>61.499999999999993</v>
      </c>
      <c r="F6" s="2">
        <v>0.74</v>
      </c>
      <c r="G6">
        <v>36</v>
      </c>
      <c r="H6">
        <v>0.3</v>
      </c>
      <c r="I6">
        <v>25</v>
      </c>
      <c r="J6" s="3">
        <f t="shared" si="2"/>
        <v>7.5</v>
      </c>
      <c r="L6" t="s">
        <v>35</v>
      </c>
      <c r="M6" s="2">
        <f t="shared" ref="M6" si="7">AVERAGE(F37:F76)</f>
        <v>0.89650000000000019</v>
      </c>
      <c r="N6">
        <f t="shared" ref="N6" si="8">_xlfn.STDEV.S(F37:F76)</f>
        <v>0.35166672742738542</v>
      </c>
      <c r="Q6" t="s">
        <v>35</v>
      </c>
      <c r="R6" s="2">
        <f t="shared" ref="R6" si="9">AVERAGE(E37:E76)</f>
        <v>56.45</v>
      </c>
      <c r="S6" s="2">
        <f t="shared" ref="S6" si="10">_xlfn.STDEV.P(E37:E76)</f>
        <v>15.319056759474448</v>
      </c>
    </row>
    <row r="7" spans="1:20" x14ac:dyDescent="0.25">
      <c r="A7" s="2">
        <f t="shared" ca="1" si="0"/>
        <v>0.43044794719573609</v>
      </c>
      <c r="B7" s="1">
        <v>42906</v>
      </c>
      <c r="C7" s="1" t="str">
        <f t="shared" si="1"/>
        <v>June</v>
      </c>
      <c r="D7" t="s">
        <v>14</v>
      </c>
      <c r="E7">
        <v>85.1</v>
      </c>
      <c r="F7" s="2">
        <v>0.54</v>
      </c>
      <c r="G7">
        <v>70</v>
      </c>
      <c r="H7">
        <v>0.3</v>
      </c>
      <c r="I7">
        <v>37</v>
      </c>
      <c r="J7" s="3">
        <f t="shared" si="2"/>
        <v>11.1</v>
      </c>
      <c r="L7" t="s">
        <v>36</v>
      </c>
      <c r="M7" s="2">
        <f t="shared" ref="M7:M8" si="11">AVERAGE(F6:F45)</f>
        <v>0.86424999999999985</v>
      </c>
      <c r="N7">
        <f t="shared" ref="N7:N8" si="12">_xlfn.STDEV.S(F6:F45)</f>
        <v>0.35299369864354729</v>
      </c>
      <c r="Q7" t="s">
        <v>36</v>
      </c>
      <c r="R7" s="2">
        <f t="shared" ref="R7" si="13">AVERAGE(E6:E45)</f>
        <v>59.045000000000016</v>
      </c>
      <c r="S7" s="2">
        <f t="shared" ref="S7" si="14">_xlfn.STDEV.P(E6:E45)</f>
        <v>15.626707106745084</v>
      </c>
    </row>
    <row r="8" spans="1:20" x14ac:dyDescent="0.25">
      <c r="A8" s="2">
        <f t="shared" ca="1" si="0"/>
        <v>0.97042108806921046</v>
      </c>
      <c r="B8" s="1">
        <v>42999</v>
      </c>
      <c r="C8" s="1" t="str">
        <f t="shared" si="1"/>
        <v>September</v>
      </c>
      <c r="D8" t="s">
        <v>18</v>
      </c>
      <c r="E8">
        <v>59.8</v>
      </c>
      <c r="F8" s="2">
        <v>0.71</v>
      </c>
      <c r="G8">
        <v>42</v>
      </c>
      <c r="H8">
        <v>0.3</v>
      </c>
      <c r="I8">
        <v>26</v>
      </c>
      <c r="J8" s="3">
        <f t="shared" si="2"/>
        <v>7.8</v>
      </c>
      <c r="L8" t="s">
        <v>37</v>
      </c>
      <c r="M8" s="2">
        <f t="shared" si="11"/>
        <v>0.86199999999999988</v>
      </c>
      <c r="N8">
        <f t="shared" si="12"/>
        <v>0.35409110807885702</v>
      </c>
      <c r="Q8" t="s">
        <v>37</v>
      </c>
      <c r="R8" s="2">
        <f t="shared" ref="R8" si="15">AVERAGE(E39:E78)</f>
        <v>57.714999999999996</v>
      </c>
      <c r="S8" s="2">
        <f t="shared" ref="S8" si="16">_xlfn.STDEV.P(E39:E78)</f>
        <v>16.130740063617651</v>
      </c>
    </row>
    <row r="9" spans="1:20" x14ac:dyDescent="0.25">
      <c r="A9" s="2">
        <f t="shared" ca="1" si="0"/>
        <v>0.64635519709983436</v>
      </c>
      <c r="B9" s="1">
        <v>42842</v>
      </c>
      <c r="C9" s="1" t="str">
        <f t="shared" si="1"/>
        <v>April</v>
      </c>
      <c r="D9" t="s">
        <v>12</v>
      </c>
      <c r="E9">
        <v>64.099999999999994</v>
      </c>
      <c r="F9" s="2">
        <v>0.71</v>
      </c>
      <c r="G9">
        <v>56</v>
      </c>
      <c r="H9">
        <v>0.3</v>
      </c>
      <c r="I9">
        <v>27</v>
      </c>
      <c r="J9" s="3">
        <f t="shared" si="2"/>
        <v>8.1</v>
      </c>
      <c r="L9" t="s">
        <v>38</v>
      </c>
      <c r="M9" s="2">
        <f t="shared" ref="M9" si="17">AVERAGE(F40:F79)</f>
        <v>0.83249999999999991</v>
      </c>
      <c r="N9">
        <f t="shared" ref="N9" si="18">_xlfn.STDEV.S(F40:F79)</f>
        <v>0.25022810106801097</v>
      </c>
      <c r="Q9" t="s">
        <v>38</v>
      </c>
      <c r="R9" s="2">
        <f t="shared" ref="R9" si="19">AVERAGE(E8:E47)</f>
        <v>57.895000000000017</v>
      </c>
      <c r="S9" s="2">
        <f t="shared" ref="S9" si="20">_xlfn.STDEV.P(E8:E47)</f>
        <v>15.538049266236635</v>
      </c>
    </row>
    <row r="10" spans="1:20" x14ac:dyDescent="0.25">
      <c r="A10" s="2">
        <f t="shared" ca="1" si="0"/>
        <v>0.63855216192808995</v>
      </c>
      <c r="B10" s="1">
        <v>42966</v>
      </c>
      <c r="C10" s="1" t="str">
        <f t="shared" si="1"/>
        <v>August</v>
      </c>
      <c r="D10" t="s">
        <v>21</v>
      </c>
      <c r="E10">
        <v>79.599999999999994</v>
      </c>
      <c r="F10" s="2">
        <v>0.61</v>
      </c>
      <c r="G10">
        <v>58</v>
      </c>
      <c r="H10">
        <v>0.5</v>
      </c>
      <c r="I10">
        <v>32</v>
      </c>
      <c r="J10" s="3">
        <f t="shared" si="2"/>
        <v>16</v>
      </c>
      <c r="L10" t="s">
        <v>39</v>
      </c>
      <c r="M10" s="2">
        <f t="shared" ref="M10" si="21">AVERAGE(F9:F48)</f>
        <v>0.88849999999999996</v>
      </c>
      <c r="N10">
        <f t="shared" ref="N10" si="22">_xlfn.STDEV.S(F9:F48)</f>
        <v>0.36525754875577449</v>
      </c>
      <c r="Q10" t="s">
        <v>39</v>
      </c>
      <c r="R10" s="2">
        <f t="shared" ref="R10" si="23">AVERAGE(E41:E80)</f>
        <v>59.857499999999995</v>
      </c>
      <c r="S10" s="2">
        <f t="shared" ref="S10" si="24">_xlfn.STDEV.P(E41:E80)</f>
        <v>15.669554676186541</v>
      </c>
    </row>
    <row r="11" spans="1:20" x14ac:dyDescent="0.25">
      <c r="A11" s="2">
        <f t="shared" ca="1" si="0"/>
        <v>0.96806355225336271</v>
      </c>
      <c r="B11" s="1">
        <v>42978</v>
      </c>
      <c r="C11" s="1" t="str">
        <f t="shared" si="1"/>
        <v>August</v>
      </c>
      <c r="D11" t="s">
        <v>18</v>
      </c>
      <c r="E11">
        <v>67.699999999999989</v>
      </c>
      <c r="F11" s="2">
        <v>0.69</v>
      </c>
      <c r="G11">
        <v>58</v>
      </c>
      <c r="H11">
        <v>0.5</v>
      </c>
      <c r="I11">
        <v>29</v>
      </c>
      <c r="J11" s="3">
        <f t="shared" si="2"/>
        <v>14.5</v>
      </c>
      <c r="L11" t="s">
        <v>40</v>
      </c>
      <c r="M11" s="2">
        <f t="shared" ref="M11" si="25">AVERAGE(F42:F81)</f>
        <v>0.80574999999999997</v>
      </c>
      <c r="N11">
        <f t="shared" ref="N11" si="26">_xlfn.STDEV.S(F42:F81)</f>
        <v>0.22528486240928253</v>
      </c>
      <c r="Q11" t="s">
        <v>40</v>
      </c>
      <c r="R11" s="2">
        <f t="shared" ref="R11" si="27">AVERAGE(E10:E49)</f>
        <v>57.337499999999999</v>
      </c>
      <c r="S11" s="2">
        <f t="shared" ref="S11" si="28">_xlfn.STDEV.P(E10:E49)</f>
        <v>15.696125118958493</v>
      </c>
    </row>
    <row r="12" spans="1:20" x14ac:dyDescent="0.25">
      <c r="A12" s="2">
        <f t="shared" ca="1" si="0"/>
        <v>0.9342082178418053</v>
      </c>
      <c r="B12" s="1">
        <v>43086</v>
      </c>
      <c r="C12" s="1" t="str">
        <f t="shared" si="1"/>
        <v>December</v>
      </c>
      <c r="D12" t="s">
        <v>10</v>
      </c>
      <c r="E12">
        <v>32.199999999999996</v>
      </c>
      <c r="F12" s="2">
        <v>1.33</v>
      </c>
      <c r="G12">
        <v>16</v>
      </c>
      <c r="H12">
        <v>0.3</v>
      </c>
      <c r="I12">
        <v>14</v>
      </c>
      <c r="J12" s="3">
        <f t="shared" si="2"/>
        <v>4.2</v>
      </c>
      <c r="L12" t="s">
        <v>41</v>
      </c>
      <c r="M12" s="2">
        <f t="shared" ref="M12:M13" si="29">AVERAGE(F11:F50)</f>
        <v>0.8989999999999998</v>
      </c>
      <c r="N12">
        <f t="shared" ref="N12:N13" si="30">_xlfn.STDEV.S(F11:F50)</f>
        <v>0.36355650638289172</v>
      </c>
      <c r="Q12" t="s">
        <v>41</v>
      </c>
      <c r="R12" s="2">
        <f t="shared" ref="R12" si="31">AVERAGE(E43:E82)</f>
        <v>60.982499999999995</v>
      </c>
      <c r="S12" s="2">
        <f t="shared" ref="S12" si="32">_xlfn.STDEV.P(E43:E82)</f>
        <v>15.128200281262769</v>
      </c>
    </row>
    <row r="13" spans="1:20" x14ac:dyDescent="0.25">
      <c r="A13" s="2">
        <f t="shared" ca="1" si="0"/>
        <v>0.52499926247472406</v>
      </c>
      <c r="B13" s="1">
        <v>42971</v>
      </c>
      <c r="C13" s="1" t="str">
        <f t="shared" si="1"/>
        <v>August</v>
      </c>
      <c r="D13" t="s">
        <v>18</v>
      </c>
      <c r="E13">
        <v>74.599999999999994</v>
      </c>
      <c r="F13" s="2">
        <v>0.59</v>
      </c>
      <c r="G13">
        <v>64</v>
      </c>
      <c r="H13">
        <v>0.5</v>
      </c>
      <c r="I13">
        <v>32</v>
      </c>
      <c r="J13" s="3">
        <f t="shared" si="2"/>
        <v>16</v>
      </c>
      <c r="L13" t="s">
        <v>42</v>
      </c>
      <c r="M13" s="2">
        <f t="shared" si="29"/>
        <v>0.90449999999999986</v>
      </c>
      <c r="N13">
        <f t="shared" si="30"/>
        <v>0.36197428722961122</v>
      </c>
      <c r="Q13" t="s">
        <v>42</v>
      </c>
      <c r="R13" s="2">
        <f t="shared" ref="R13" si="33">AVERAGE(E12:E51)</f>
        <v>56.547500000000014</v>
      </c>
      <c r="S13" s="2">
        <f t="shared" ref="S13" si="34">_xlfn.STDEV.P(E12:E51)</f>
        <v>15.370344620404508</v>
      </c>
    </row>
    <row r="14" spans="1:20" x14ac:dyDescent="0.25">
      <c r="A14" s="2">
        <f t="shared" ca="1" si="0"/>
        <v>0.57693971772665187</v>
      </c>
      <c r="B14" s="1">
        <v>42946</v>
      </c>
      <c r="C14" s="1" t="str">
        <f t="shared" si="1"/>
        <v>July</v>
      </c>
      <c r="D14" t="s">
        <v>10</v>
      </c>
      <c r="E14">
        <v>78.199999999999989</v>
      </c>
      <c r="F14" s="2">
        <v>0.59</v>
      </c>
      <c r="G14">
        <v>52</v>
      </c>
      <c r="H14">
        <v>0.5</v>
      </c>
      <c r="I14">
        <v>34</v>
      </c>
      <c r="J14" s="3">
        <f t="shared" si="2"/>
        <v>17</v>
      </c>
      <c r="L14" t="s">
        <v>43</v>
      </c>
      <c r="M14" s="2">
        <f t="shared" ref="M14" si="35">AVERAGE(F45:F84)</f>
        <v>0.80474999999999997</v>
      </c>
      <c r="N14">
        <f t="shared" ref="N14" si="36">_xlfn.STDEV.S(F45:F84)</f>
        <v>0.22453356210780739</v>
      </c>
      <c r="Q14" t="s">
        <v>43</v>
      </c>
      <c r="R14" s="2">
        <f t="shared" ref="R14" si="37">AVERAGE(E45:E84)</f>
        <v>60.709999999999994</v>
      </c>
      <c r="S14" s="2">
        <f t="shared" ref="S14" si="38">_xlfn.STDEV.P(E45:E84)</f>
        <v>14.883494213389513</v>
      </c>
    </row>
    <row r="15" spans="1:20" x14ac:dyDescent="0.25">
      <c r="A15" s="2">
        <f t="shared" ca="1" si="0"/>
        <v>0.62386472148702277</v>
      </c>
      <c r="B15" s="1">
        <v>42750</v>
      </c>
      <c r="C15" s="1" t="str">
        <f t="shared" si="1"/>
        <v>January</v>
      </c>
      <c r="D15" t="s">
        <v>10</v>
      </c>
      <c r="E15">
        <v>43.4</v>
      </c>
      <c r="F15" s="2">
        <v>1.1100000000000001</v>
      </c>
      <c r="G15">
        <v>33</v>
      </c>
      <c r="H15">
        <v>0.3</v>
      </c>
      <c r="I15">
        <v>18</v>
      </c>
      <c r="J15" s="3">
        <f t="shared" si="2"/>
        <v>5.3999999999999995</v>
      </c>
      <c r="L15" t="s">
        <v>44</v>
      </c>
      <c r="M15" s="2">
        <f t="shared" ref="M15" si="39">AVERAGE(F14:F53)</f>
        <v>0.9159999999999997</v>
      </c>
      <c r="N15">
        <f t="shared" ref="N15" si="40">_xlfn.STDEV.S(F14:F53)</f>
        <v>0.35902146211112651</v>
      </c>
      <c r="Q15" t="s">
        <v>44</v>
      </c>
      <c r="R15" s="2">
        <f t="shared" ref="R15" si="41">AVERAGE(E14:E53)</f>
        <v>55.885000000000005</v>
      </c>
      <c r="S15" s="2">
        <f t="shared" ref="S15" si="42">_xlfn.STDEV.P(E14:E53)</f>
        <v>15.049095487769327</v>
      </c>
    </row>
    <row r="16" spans="1:20" x14ac:dyDescent="0.25">
      <c r="A16" s="2">
        <f t="shared" ca="1" si="0"/>
        <v>0.89451643832194982</v>
      </c>
      <c r="B16" s="1">
        <v>43002</v>
      </c>
      <c r="C16" s="1" t="str">
        <f t="shared" si="1"/>
        <v>September</v>
      </c>
      <c r="D16" t="s">
        <v>10</v>
      </c>
      <c r="E16">
        <v>63.399999999999991</v>
      </c>
      <c r="F16" s="2">
        <v>0.71</v>
      </c>
      <c r="G16">
        <v>43</v>
      </c>
      <c r="H16">
        <v>0.3</v>
      </c>
      <c r="I16">
        <v>28</v>
      </c>
      <c r="J16" s="3">
        <f t="shared" si="2"/>
        <v>8.4</v>
      </c>
      <c r="L16" t="s">
        <v>45</v>
      </c>
      <c r="M16" s="2">
        <f t="shared" ref="M16" si="43">AVERAGE(F47:F86)</f>
        <v>0.82899999999999996</v>
      </c>
      <c r="N16">
        <f t="shared" ref="N16" si="44">_xlfn.STDEV.S(F47:F86)</f>
        <v>0.27639436708052889</v>
      </c>
      <c r="Q16" t="s">
        <v>45</v>
      </c>
      <c r="R16" s="2">
        <f t="shared" ref="R16" si="45">AVERAGE(E47:E86)</f>
        <v>60.267499999999984</v>
      </c>
      <c r="S16" s="2">
        <f t="shared" ref="S16" si="46">_xlfn.STDEV.P(E47:E86)</f>
        <v>15.688043018490262</v>
      </c>
    </row>
    <row r="17" spans="1:19" x14ac:dyDescent="0.25">
      <c r="A17" s="2">
        <f t="shared" ca="1" si="0"/>
        <v>0.49628804741758759</v>
      </c>
      <c r="B17" s="1">
        <v>43003</v>
      </c>
      <c r="C17" s="1" t="str">
        <f t="shared" si="1"/>
        <v>September</v>
      </c>
      <c r="D17" t="s">
        <v>12</v>
      </c>
      <c r="E17">
        <v>61.099999999999994</v>
      </c>
      <c r="F17" s="2">
        <v>0.71</v>
      </c>
      <c r="G17">
        <v>33</v>
      </c>
      <c r="H17">
        <v>0.3</v>
      </c>
      <c r="I17">
        <v>27</v>
      </c>
      <c r="J17" s="3">
        <f t="shared" si="2"/>
        <v>8.1</v>
      </c>
      <c r="L17" t="s">
        <v>46</v>
      </c>
      <c r="M17" s="2">
        <f t="shared" ref="M17:M18" si="47">AVERAGE(F16:F55)</f>
        <v>0.91349999999999965</v>
      </c>
      <c r="N17">
        <f t="shared" ref="N17:N18" si="48">_xlfn.STDEV.S(F16:F55)</f>
        <v>0.35568316353253732</v>
      </c>
      <c r="Q17" t="s">
        <v>46</v>
      </c>
      <c r="R17" s="2">
        <f t="shared" ref="R17" si="49">AVERAGE(E16:E55)</f>
        <v>55.837499999999999</v>
      </c>
      <c r="S17" s="2">
        <f t="shared" ref="S17" si="50">_xlfn.STDEV.P(E16:E55)</f>
        <v>14.570221129070042</v>
      </c>
    </row>
    <row r="18" spans="1:19" x14ac:dyDescent="0.25">
      <c r="A18" s="2">
        <f t="shared" ca="1" si="0"/>
        <v>0.24535981797173467</v>
      </c>
      <c r="B18" s="1">
        <v>42828</v>
      </c>
      <c r="C18" s="1" t="str">
        <f t="shared" si="1"/>
        <v>April</v>
      </c>
      <c r="D18" t="s">
        <v>12</v>
      </c>
      <c r="E18">
        <v>60.8</v>
      </c>
      <c r="F18" s="2">
        <v>0.74</v>
      </c>
      <c r="G18">
        <v>51</v>
      </c>
      <c r="H18">
        <v>0.3</v>
      </c>
      <c r="I18">
        <v>26</v>
      </c>
      <c r="J18" s="3">
        <f t="shared" si="2"/>
        <v>7.8</v>
      </c>
      <c r="L18" t="s">
        <v>47</v>
      </c>
      <c r="M18" s="2">
        <f t="shared" si="47"/>
        <v>0.91049999999999964</v>
      </c>
      <c r="N18">
        <f t="shared" si="48"/>
        <v>0.35794248212921237</v>
      </c>
      <c r="Q18" t="s">
        <v>47</v>
      </c>
      <c r="R18" s="2">
        <f t="shared" ref="R18:R19" si="51">AVERAGE(E49:E88)</f>
        <v>60.974999999999987</v>
      </c>
      <c r="S18" s="2">
        <f t="shared" ref="S18:S19" si="52">_xlfn.STDEV.P(E49:E88)</f>
        <v>15.151612950441965</v>
      </c>
    </row>
    <row r="19" spans="1:19" x14ac:dyDescent="0.25">
      <c r="A19" s="2">
        <f t="shared" ca="1" si="0"/>
        <v>0.95970874077930468</v>
      </c>
      <c r="B19" s="1">
        <v>42887</v>
      </c>
      <c r="C19" s="1" t="str">
        <f t="shared" si="1"/>
        <v>June</v>
      </c>
      <c r="D19" t="s">
        <v>18</v>
      </c>
      <c r="E19">
        <v>71.3</v>
      </c>
      <c r="F19" s="2">
        <v>0.65</v>
      </c>
      <c r="G19">
        <v>42</v>
      </c>
      <c r="H19">
        <v>0.3</v>
      </c>
      <c r="I19">
        <v>31</v>
      </c>
      <c r="J19" s="3">
        <f t="shared" si="2"/>
        <v>9.2999999999999989</v>
      </c>
      <c r="L19" t="s">
        <v>48</v>
      </c>
      <c r="M19" s="2">
        <f t="shared" ref="M19" si="53">AVERAGE(F50:F89)</f>
        <v>0.79974999999999985</v>
      </c>
      <c r="N19">
        <f t="shared" ref="N19" si="54">_xlfn.STDEV.S(F50:F89)</f>
        <v>0.249424851228294</v>
      </c>
      <c r="Q19" t="s">
        <v>48</v>
      </c>
      <c r="R19" s="2">
        <f t="shared" si="51"/>
        <v>61.797499999999992</v>
      </c>
      <c r="S19" s="2">
        <f t="shared" si="52"/>
        <v>14.996857795885118</v>
      </c>
    </row>
    <row r="20" spans="1:19" x14ac:dyDescent="0.25">
      <c r="A20" s="2">
        <f t="shared" ca="1" si="0"/>
        <v>0.72870817643939967</v>
      </c>
      <c r="B20" s="1">
        <v>42772</v>
      </c>
      <c r="C20" s="1" t="str">
        <f t="shared" si="1"/>
        <v>February</v>
      </c>
      <c r="D20" t="s">
        <v>12</v>
      </c>
      <c r="E20">
        <v>45</v>
      </c>
      <c r="F20" s="2">
        <v>0.95</v>
      </c>
      <c r="G20">
        <v>28</v>
      </c>
      <c r="H20">
        <v>0.3</v>
      </c>
      <c r="I20">
        <v>20</v>
      </c>
      <c r="J20" s="3">
        <f t="shared" si="2"/>
        <v>6</v>
      </c>
      <c r="L20" t="s">
        <v>49</v>
      </c>
      <c r="M20" s="2">
        <f t="shared" ref="M20" si="55">AVERAGE(F19:F58)</f>
        <v>0.92274999999999974</v>
      </c>
      <c r="N20">
        <f t="shared" ref="N20" si="56">_xlfn.STDEV.S(F19:F58)</f>
        <v>0.35690254002587835</v>
      </c>
      <c r="Q20" t="s">
        <v>49</v>
      </c>
      <c r="R20" s="2">
        <f t="shared" ref="R20" si="57">AVERAGE(E19:E58)</f>
        <v>55.544999999999995</v>
      </c>
      <c r="S20" s="2">
        <f t="shared" ref="S20" si="58">_xlfn.STDEV.P(E19:E58)</f>
        <v>14.997715659392959</v>
      </c>
    </row>
    <row r="21" spans="1:19" x14ac:dyDescent="0.25">
      <c r="A21" s="2">
        <f t="shared" ca="1" si="0"/>
        <v>0.33808591266347277</v>
      </c>
      <c r="B21" s="1">
        <v>43026</v>
      </c>
      <c r="C21" s="1" t="str">
        <f t="shared" si="1"/>
        <v>October</v>
      </c>
      <c r="D21" t="s">
        <v>16</v>
      </c>
      <c r="E21">
        <v>62.499999999999993</v>
      </c>
      <c r="F21" s="2">
        <v>0.77</v>
      </c>
      <c r="G21">
        <v>33</v>
      </c>
      <c r="H21">
        <v>0.3</v>
      </c>
      <c r="I21">
        <v>25</v>
      </c>
      <c r="J21" s="3">
        <f t="shared" si="2"/>
        <v>7.5</v>
      </c>
      <c r="L21" t="s">
        <v>50</v>
      </c>
      <c r="M21" s="2">
        <f t="shared" ref="M21" si="59">AVERAGE(F52:F91)</f>
        <v>0.79299999999999993</v>
      </c>
      <c r="N21">
        <f t="shared" ref="N21" si="60">_xlfn.STDEV.S(F52:F91)</f>
        <v>0.25108176214542455</v>
      </c>
      <c r="Q21" t="s">
        <v>50</v>
      </c>
      <c r="R21" s="2">
        <f t="shared" ref="R21" si="61">AVERAGE(E52:E91)</f>
        <v>62.545000000000002</v>
      </c>
      <c r="S21" s="2">
        <f t="shared" ref="S21" si="62">_xlfn.STDEV.P(E52:E91)</f>
        <v>15.207086341571133</v>
      </c>
    </row>
    <row r="22" spans="1:19" x14ac:dyDescent="0.25">
      <c r="A22" s="2">
        <f t="shared" ca="1" si="0"/>
        <v>4.5892984126405079E-2</v>
      </c>
      <c r="B22" s="1">
        <v>42833</v>
      </c>
      <c r="C22" s="1" t="str">
        <f t="shared" si="1"/>
        <v>April</v>
      </c>
      <c r="D22" t="s">
        <v>21</v>
      </c>
      <c r="E22">
        <v>63.8</v>
      </c>
      <c r="F22" s="2">
        <v>0.74</v>
      </c>
      <c r="G22">
        <v>37</v>
      </c>
      <c r="H22">
        <v>0.3</v>
      </c>
      <c r="I22">
        <v>26</v>
      </c>
      <c r="J22" s="3">
        <f t="shared" si="2"/>
        <v>7.8</v>
      </c>
      <c r="L22" t="s">
        <v>51</v>
      </c>
      <c r="M22" s="2">
        <f t="shared" ref="M22:M23" si="63">AVERAGE(F21:F60)</f>
        <v>0.91574999999999984</v>
      </c>
      <c r="N22">
        <f t="shared" ref="N22:N23" si="64">_xlfn.STDEV.S(F21:F60)</f>
        <v>0.35926482982434876</v>
      </c>
      <c r="Q22" t="s">
        <v>51</v>
      </c>
      <c r="R22" s="2">
        <f t="shared" ref="R22" si="65">AVERAGE(E21:E60)</f>
        <v>56.097499999999989</v>
      </c>
      <c r="S22" s="2">
        <f t="shared" ref="S22" si="66">_xlfn.STDEV.P(E21:E60)</f>
        <v>15.089789387198239</v>
      </c>
    </row>
    <row r="23" spans="1:19" x14ac:dyDescent="0.25">
      <c r="A23" s="2">
        <f t="shared" ca="1" si="0"/>
        <v>0.18965627819055941</v>
      </c>
      <c r="B23" s="1">
        <v>42804</v>
      </c>
      <c r="C23" s="1" t="str">
        <f t="shared" si="1"/>
        <v>March</v>
      </c>
      <c r="D23" t="s">
        <v>20</v>
      </c>
      <c r="E23">
        <v>59.199999999999996</v>
      </c>
      <c r="F23" s="2">
        <v>0.83</v>
      </c>
      <c r="G23">
        <v>31</v>
      </c>
      <c r="H23">
        <v>0.3</v>
      </c>
      <c r="I23">
        <v>24</v>
      </c>
      <c r="J23" s="3">
        <f t="shared" si="2"/>
        <v>7.1999999999999993</v>
      </c>
      <c r="L23" t="s">
        <v>52</v>
      </c>
      <c r="M23" s="2">
        <f t="shared" si="63"/>
        <v>0.91500000000000004</v>
      </c>
      <c r="N23">
        <f t="shared" si="64"/>
        <v>0.35960804873910823</v>
      </c>
      <c r="Q23" t="s">
        <v>52</v>
      </c>
      <c r="R23" s="2">
        <f t="shared" ref="R23" si="67">AVERAGE(E54:E93)</f>
        <v>63.875</v>
      </c>
      <c r="S23" s="2">
        <f t="shared" ref="S23" si="68">_xlfn.STDEV.P(E54:E93)</f>
        <v>14.369477199954074</v>
      </c>
    </row>
    <row r="24" spans="1:19" x14ac:dyDescent="0.25">
      <c r="A24" s="2">
        <f t="shared" ca="1" si="0"/>
        <v>0.93255276268796361</v>
      </c>
      <c r="B24" s="1">
        <v>42877</v>
      </c>
      <c r="C24" s="1" t="str">
        <f t="shared" si="1"/>
        <v>May</v>
      </c>
      <c r="D24" t="s">
        <v>12</v>
      </c>
      <c r="E24">
        <v>71</v>
      </c>
      <c r="F24" s="2">
        <v>0.67</v>
      </c>
      <c r="G24">
        <v>34</v>
      </c>
      <c r="H24">
        <v>0.3</v>
      </c>
      <c r="I24">
        <v>30</v>
      </c>
      <c r="J24" s="3">
        <f t="shared" si="2"/>
        <v>9</v>
      </c>
      <c r="L24" t="s">
        <v>53</v>
      </c>
      <c r="M24" s="2">
        <f t="shared" ref="M24" si="69">AVERAGE(F55:F94)</f>
        <v>0.76899999999999991</v>
      </c>
      <c r="N24">
        <f t="shared" ref="N24" si="70">_xlfn.STDEV.S(F55:F94)</f>
        <v>0.23212286755299677</v>
      </c>
      <c r="Q24" t="s">
        <v>53</v>
      </c>
      <c r="R24" s="2">
        <f t="shared" ref="R24" si="71">AVERAGE(E23:E62)</f>
        <v>55.519999999999996</v>
      </c>
      <c r="S24" s="2">
        <f t="shared" ref="S24" si="72">_xlfn.STDEV.P(E23:E62)</f>
        <v>15.10801442943449</v>
      </c>
    </row>
    <row r="25" spans="1:19" x14ac:dyDescent="0.25">
      <c r="A25" s="2">
        <f t="shared" ca="1" si="0"/>
        <v>0.58811534679402511</v>
      </c>
      <c r="B25" s="1">
        <v>42997</v>
      </c>
      <c r="C25" s="1" t="str">
        <f t="shared" si="1"/>
        <v>September</v>
      </c>
      <c r="D25" t="s">
        <v>14</v>
      </c>
      <c r="E25">
        <v>67.399999999999991</v>
      </c>
      <c r="F25" s="2">
        <v>0.67</v>
      </c>
      <c r="G25">
        <v>48</v>
      </c>
      <c r="H25">
        <v>0.3</v>
      </c>
      <c r="I25">
        <v>28</v>
      </c>
      <c r="J25" s="3">
        <f t="shared" si="2"/>
        <v>8.4</v>
      </c>
      <c r="L25" t="s">
        <v>54</v>
      </c>
      <c r="M25" s="2">
        <f t="shared" ref="M25" si="73">AVERAGE(F24:F63)</f>
        <v>0.9192499999999999</v>
      </c>
      <c r="N25">
        <f t="shared" ref="N25" si="74">_xlfn.STDEV.S(F24:F63)</f>
        <v>0.36068586730255359</v>
      </c>
      <c r="Q25" t="s">
        <v>54</v>
      </c>
      <c r="R25" s="2">
        <f t="shared" ref="R25" si="75">AVERAGE(E56:E95)</f>
        <v>64.72</v>
      </c>
      <c r="S25" s="2">
        <f t="shared" ref="S25" si="76">_xlfn.STDEV.P(E56:E95)</f>
        <v>14.815333273335463</v>
      </c>
    </row>
    <row r="26" spans="1:19" x14ac:dyDescent="0.25">
      <c r="A26" s="2">
        <f t="shared" ca="1" si="0"/>
        <v>0.65245572292533716</v>
      </c>
      <c r="B26" s="1">
        <v>43038</v>
      </c>
      <c r="C26" s="1" t="str">
        <f t="shared" si="1"/>
        <v>October</v>
      </c>
      <c r="D26" t="s">
        <v>12</v>
      </c>
      <c r="E26">
        <v>58.199999999999996</v>
      </c>
      <c r="F26" s="2">
        <v>0.77</v>
      </c>
      <c r="G26">
        <v>35</v>
      </c>
      <c r="H26">
        <v>0.3</v>
      </c>
      <c r="I26">
        <v>24</v>
      </c>
      <c r="J26" s="3">
        <f t="shared" si="2"/>
        <v>7.1999999999999993</v>
      </c>
      <c r="L26" t="s">
        <v>55</v>
      </c>
      <c r="M26" s="2">
        <f t="shared" ref="M26" si="77">AVERAGE(F57:F96)</f>
        <v>0.7659999999999999</v>
      </c>
      <c r="N26">
        <f t="shared" ref="N26" si="78">_xlfn.STDEV.S(F57:F96)</f>
        <v>0.23349957447938016</v>
      </c>
      <c r="Q26" t="s">
        <v>55</v>
      </c>
      <c r="R26" s="2">
        <f t="shared" ref="R26" si="79">AVERAGE(E25:E64)</f>
        <v>56.087499999999999</v>
      </c>
      <c r="S26" s="2">
        <f t="shared" ref="S26" si="80">_xlfn.STDEV.P(E25:E64)</f>
        <v>15.735281813491612</v>
      </c>
    </row>
    <row r="27" spans="1:19" x14ac:dyDescent="0.25">
      <c r="A27" s="2">
        <f t="shared" ca="1" si="0"/>
        <v>0.79455557868817039</v>
      </c>
      <c r="B27" s="1">
        <v>42903</v>
      </c>
      <c r="C27" s="1" t="str">
        <f t="shared" si="1"/>
        <v>June</v>
      </c>
      <c r="D27" t="s">
        <v>21</v>
      </c>
      <c r="E27">
        <v>76.3</v>
      </c>
      <c r="F27" s="2">
        <v>0.65</v>
      </c>
      <c r="G27">
        <v>47</v>
      </c>
      <c r="H27">
        <v>0.3</v>
      </c>
      <c r="I27">
        <v>31</v>
      </c>
      <c r="J27" s="3">
        <f t="shared" si="2"/>
        <v>9.2999999999999989</v>
      </c>
      <c r="L27" t="s">
        <v>56</v>
      </c>
      <c r="M27" s="2">
        <f t="shared" ref="M27:M28" si="81">AVERAGE(F26:F65)</f>
        <v>0.91849999999999987</v>
      </c>
      <c r="N27">
        <f t="shared" ref="N27:N28" si="82">_xlfn.STDEV.S(F26:F65)</f>
        <v>0.36174470385788832</v>
      </c>
      <c r="Q27" t="s">
        <v>56</v>
      </c>
      <c r="R27" s="2">
        <f t="shared" ref="R27" si="83">AVERAGE(E58:E97)</f>
        <v>63.75</v>
      </c>
      <c r="S27" s="2">
        <f t="shared" ref="S27" si="84">_xlfn.STDEV.P(E58:E97)</f>
        <v>15.291844231484943</v>
      </c>
    </row>
    <row r="28" spans="1:19" x14ac:dyDescent="0.25">
      <c r="A28" s="2">
        <f t="shared" ca="1" si="0"/>
        <v>0.37949351047418223</v>
      </c>
      <c r="B28" s="1">
        <v>43057</v>
      </c>
      <c r="C28" s="1" t="str">
        <f t="shared" si="1"/>
        <v>November</v>
      </c>
      <c r="D28" t="s">
        <v>21</v>
      </c>
      <c r="E28">
        <v>48.699999999999996</v>
      </c>
      <c r="F28" s="2">
        <v>1.05</v>
      </c>
      <c r="G28">
        <v>37</v>
      </c>
      <c r="H28">
        <v>0.3</v>
      </c>
      <c r="I28">
        <v>19</v>
      </c>
      <c r="J28" s="3">
        <f t="shared" si="2"/>
        <v>5.7</v>
      </c>
      <c r="L28" t="s">
        <v>57</v>
      </c>
      <c r="M28" s="2">
        <f t="shared" si="81"/>
        <v>0.91850000000000009</v>
      </c>
      <c r="N28">
        <f t="shared" si="82"/>
        <v>0.36174470385788782</v>
      </c>
      <c r="Q28" t="s">
        <v>57</v>
      </c>
      <c r="R28" s="2">
        <f t="shared" ref="R28" si="85">AVERAGE(E27:E66)</f>
        <v>55.972499999999989</v>
      </c>
      <c r="S28" s="2">
        <f t="shared" ref="S28" si="86">_xlfn.STDEV.P(E27:E66)</f>
        <v>15.666795899289717</v>
      </c>
    </row>
    <row r="29" spans="1:19" x14ac:dyDescent="0.25">
      <c r="A29" s="2">
        <f t="shared" ca="1" si="0"/>
        <v>0.81144097108769653</v>
      </c>
      <c r="B29" s="1">
        <v>43093</v>
      </c>
      <c r="C29" s="1" t="str">
        <f t="shared" si="1"/>
        <v>December</v>
      </c>
      <c r="D29" t="s">
        <v>10</v>
      </c>
      <c r="E29">
        <v>35.799999999999997</v>
      </c>
      <c r="F29" s="2">
        <v>1.25</v>
      </c>
      <c r="G29">
        <v>26</v>
      </c>
      <c r="H29">
        <v>0.3</v>
      </c>
      <c r="I29">
        <v>16</v>
      </c>
      <c r="J29" s="3">
        <f t="shared" si="2"/>
        <v>4.8</v>
      </c>
      <c r="L29" t="s">
        <v>58</v>
      </c>
      <c r="M29" s="2">
        <f t="shared" ref="M29" si="87">AVERAGE(F60:F99)</f>
        <v>0.76424999999999998</v>
      </c>
      <c r="N29">
        <f t="shared" ref="N29" si="88">_xlfn.STDEV.S(F60:F99)</f>
        <v>0.23634923638222677</v>
      </c>
      <c r="Q29" t="s">
        <v>58</v>
      </c>
      <c r="R29" s="2">
        <f t="shared" ref="R29:R30" si="89">AVERAGE(E60:E99)</f>
        <v>64.265000000000001</v>
      </c>
      <c r="S29" s="2">
        <f t="shared" ref="S29:S30" si="90">_xlfn.STDEV.P(E60:E99)</f>
        <v>14.762190724956755</v>
      </c>
    </row>
    <row r="30" spans="1:19" x14ac:dyDescent="0.25">
      <c r="A30" s="2">
        <f t="shared" ca="1" si="0"/>
        <v>0.83183123300009165</v>
      </c>
      <c r="B30" s="1">
        <v>42775</v>
      </c>
      <c r="C30" s="1" t="str">
        <f t="shared" si="1"/>
        <v>February</v>
      </c>
      <c r="D30" t="s">
        <v>18</v>
      </c>
      <c r="E30">
        <v>42.699999999999996</v>
      </c>
      <c r="F30" s="2">
        <v>1</v>
      </c>
      <c r="G30">
        <v>39</v>
      </c>
      <c r="H30">
        <v>0.3</v>
      </c>
      <c r="I30">
        <v>19</v>
      </c>
      <c r="J30" s="3">
        <f t="shared" si="2"/>
        <v>5.7</v>
      </c>
      <c r="L30" t="s">
        <v>59</v>
      </c>
      <c r="M30" s="2">
        <f t="shared" ref="M30" si="91">AVERAGE(F29:F68)</f>
        <v>0.9182499999999999</v>
      </c>
      <c r="N30">
        <f t="shared" ref="N30" si="92">_xlfn.STDEV.S(F29:F68)</f>
        <v>0.36066098507302718</v>
      </c>
      <c r="Q30" t="s">
        <v>59</v>
      </c>
      <c r="R30" s="2">
        <f t="shared" si="89"/>
        <v>63.977499999999999</v>
      </c>
      <c r="S30" s="2">
        <f t="shared" si="90"/>
        <v>14.918553674870735</v>
      </c>
    </row>
    <row r="31" spans="1:19" x14ac:dyDescent="0.25">
      <c r="A31" s="2">
        <f t="shared" ca="1" si="0"/>
        <v>0.45239420948754105</v>
      </c>
      <c r="B31" s="1">
        <v>43092</v>
      </c>
      <c r="C31" s="1" t="str">
        <f t="shared" si="1"/>
        <v>December</v>
      </c>
      <c r="D31" t="s">
        <v>21</v>
      </c>
      <c r="E31">
        <v>42.4</v>
      </c>
      <c r="F31" s="2">
        <v>1.1100000000000001</v>
      </c>
      <c r="G31">
        <v>20</v>
      </c>
      <c r="H31">
        <v>0.3</v>
      </c>
      <c r="I31">
        <v>18</v>
      </c>
      <c r="J31" s="3">
        <f t="shared" si="2"/>
        <v>5.3999999999999995</v>
      </c>
      <c r="L31" t="s">
        <v>60</v>
      </c>
      <c r="M31" s="2">
        <f t="shared" ref="M31" si="93">AVERAGE(F62:F101)</f>
        <v>0.77474999999999994</v>
      </c>
      <c r="N31">
        <f t="shared" ref="N31" si="94">_xlfn.STDEV.S(F62:F101)</f>
        <v>0.23951861444711736</v>
      </c>
      <c r="Q31" t="s">
        <v>60</v>
      </c>
      <c r="R31" s="2">
        <f t="shared" ref="R31" si="95">AVERAGE(E30:E69)</f>
        <v>55.979999999999983</v>
      </c>
      <c r="S31" s="2">
        <f t="shared" ref="S31" si="96">_xlfn.STDEV.P(E30:E69)</f>
        <v>15.180632397894414</v>
      </c>
    </row>
    <row r="32" spans="1:19" x14ac:dyDescent="0.25">
      <c r="A32" s="2">
        <f t="shared" ca="1" si="0"/>
        <v>0.2462806003119401</v>
      </c>
      <c r="B32" s="1">
        <v>43013</v>
      </c>
      <c r="C32" s="1" t="str">
        <f t="shared" si="1"/>
        <v>October</v>
      </c>
      <c r="D32" t="s">
        <v>18</v>
      </c>
      <c r="E32">
        <v>60.499999999999993</v>
      </c>
      <c r="F32" s="2">
        <v>0.8</v>
      </c>
      <c r="G32">
        <v>33</v>
      </c>
      <c r="H32">
        <v>0.3</v>
      </c>
      <c r="I32">
        <v>25</v>
      </c>
      <c r="J32" s="3">
        <f t="shared" si="2"/>
        <v>7.5</v>
      </c>
      <c r="L32" t="s">
        <v>61</v>
      </c>
      <c r="M32" s="2">
        <f t="shared" ref="M32:M33" si="97">AVERAGE(F31:F70)</f>
        <v>0.91050000000000009</v>
      </c>
      <c r="N32">
        <f t="shared" ref="N32:N33" si="98">_xlfn.STDEV.S(F31:F70)</f>
        <v>0.35799978513100555</v>
      </c>
      <c r="Q32" t="s">
        <v>61</v>
      </c>
      <c r="R32" s="2">
        <f t="shared" ref="R32" si="99">AVERAGE(E63:E102)</f>
        <v>64.419999999999987</v>
      </c>
      <c r="S32" s="2">
        <f t="shared" ref="S32" si="100">_xlfn.STDEV.P(E63:E102)</f>
        <v>15.265945761727282</v>
      </c>
    </row>
    <row r="33" spans="1:19" x14ac:dyDescent="0.25">
      <c r="A33" s="2">
        <f t="shared" ca="1" si="0"/>
        <v>0.59300767649689656</v>
      </c>
      <c r="B33" s="1">
        <v>42763</v>
      </c>
      <c r="C33" s="1" t="str">
        <f t="shared" si="1"/>
        <v>January</v>
      </c>
      <c r="D33" t="s">
        <v>21</v>
      </c>
      <c r="E33">
        <v>34.9</v>
      </c>
      <c r="F33" s="2">
        <v>1.33</v>
      </c>
      <c r="G33">
        <v>15</v>
      </c>
      <c r="H33">
        <v>0.3</v>
      </c>
      <c r="I33">
        <v>13</v>
      </c>
      <c r="J33" s="3">
        <f t="shared" si="2"/>
        <v>3.9</v>
      </c>
      <c r="L33" t="s">
        <v>62</v>
      </c>
      <c r="M33" s="2">
        <f t="shared" si="97"/>
        <v>0.89549999999999996</v>
      </c>
      <c r="N33">
        <f t="shared" si="98"/>
        <v>0.36197428722961045</v>
      </c>
      <c r="Q33" t="s">
        <v>62</v>
      </c>
      <c r="R33" s="2">
        <f t="shared" ref="R33" si="101">AVERAGE(E32:E71)</f>
        <v>57.289999999999985</v>
      </c>
      <c r="S33" s="2">
        <f t="shared" ref="S33" si="102">_xlfn.STDEV.P(E32:E71)</f>
        <v>16.070186682176452</v>
      </c>
    </row>
    <row r="34" spans="1:19" x14ac:dyDescent="0.25">
      <c r="A34" s="2">
        <f t="shared" ca="1" si="0"/>
        <v>0.18041491649987362</v>
      </c>
      <c r="B34" s="1">
        <v>42900</v>
      </c>
      <c r="C34" s="1" t="str">
        <f t="shared" si="1"/>
        <v>June</v>
      </c>
      <c r="D34" t="s">
        <v>16</v>
      </c>
      <c r="E34">
        <v>80.5</v>
      </c>
      <c r="F34" s="2">
        <v>0.56999999999999995</v>
      </c>
      <c r="G34">
        <v>48</v>
      </c>
      <c r="H34">
        <v>0.3</v>
      </c>
      <c r="I34">
        <v>35</v>
      </c>
      <c r="J34" s="3">
        <f t="shared" si="2"/>
        <v>10.5</v>
      </c>
      <c r="L34" t="s">
        <v>63</v>
      </c>
      <c r="M34" s="2">
        <f t="shared" ref="M34" si="103">AVERAGE(F65:F104)</f>
        <v>0.76224999999999998</v>
      </c>
      <c r="N34">
        <f t="shared" ref="N34" si="104">_xlfn.STDEV.S(F65:F104)</f>
        <v>0.23730849228972087</v>
      </c>
      <c r="Q34" t="s">
        <v>63</v>
      </c>
      <c r="R34" s="2">
        <f t="shared" ref="R34" si="105">AVERAGE(E65:E104)</f>
        <v>64.262500000000003</v>
      </c>
      <c r="S34" s="2">
        <f t="shared" ref="S34" si="106">_xlfn.STDEV.P(E65:E104)</f>
        <v>15.027835630921661</v>
      </c>
    </row>
    <row r="35" spans="1:19" x14ac:dyDescent="0.25">
      <c r="A35" s="2">
        <f t="shared" ca="1" si="0"/>
        <v>0.38183326217227731</v>
      </c>
      <c r="B35" s="1">
        <v>42880</v>
      </c>
      <c r="C35" s="1" t="str">
        <f t="shared" si="1"/>
        <v>May</v>
      </c>
      <c r="D35" t="s">
        <v>18</v>
      </c>
      <c r="E35">
        <v>71.699999999999989</v>
      </c>
      <c r="F35" s="2">
        <v>0.69</v>
      </c>
      <c r="G35">
        <v>53</v>
      </c>
      <c r="H35">
        <v>0.3</v>
      </c>
      <c r="I35">
        <v>29</v>
      </c>
      <c r="J35" s="3">
        <f t="shared" si="2"/>
        <v>8.6999999999999993</v>
      </c>
      <c r="L35" t="s">
        <v>64</v>
      </c>
      <c r="M35" s="2">
        <f t="shared" ref="M35" si="107">AVERAGE(F34:F73)</f>
        <v>0.88525000000000009</v>
      </c>
      <c r="N35">
        <f t="shared" ref="N35" si="108">_xlfn.STDEV.S(F34:F73)</f>
        <v>0.35541948852097627</v>
      </c>
      <c r="Q35" t="s">
        <v>64</v>
      </c>
      <c r="R35" s="2">
        <f t="shared" ref="R35" si="109">AVERAGE(E34:E73)</f>
        <v>57.502499999999976</v>
      </c>
      <c r="S35" s="2">
        <f t="shared" ref="S35" si="110">_xlfn.STDEV.P(E34:E73)</f>
        <v>15.81911008084851</v>
      </c>
    </row>
    <row r="36" spans="1:19" x14ac:dyDescent="0.25">
      <c r="A36" s="2">
        <f t="shared" ca="1" si="0"/>
        <v>0.1672586375781504</v>
      </c>
      <c r="B36" s="1">
        <v>42933</v>
      </c>
      <c r="C36" s="1" t="str">
        <f t="shared" si="1"/>
        <v>July</v>
      </c>
      <c r="D36" t="s">
        <v>12</v>
      </c>
      <c r="E36">
        <v>80.899999999999991</v>
      </c>
      <c r="F36" s="2">
        <v>0.56999999999999995</v>
      </c>
      <c r="G36">
        <v>64</v>
      </c>
      <c r="H36">
        <v>0.5</v>
      </c>
      <c r="I36">
        <v>33</v>
      </c>
      <c r="J36" s="3">
        <f t="shared" si="2"/>
        <v>16.5</v>
      </c>
      <c r="L36" t="s">
        <v>65</v>
      </c>
      <c r="M36" s="2">
        <f t="shared" ref="M36" si="111">AVERAGE(F67:F106)</f>
        <v>0.76075000000000004</v>
      </c>
      <c r="N36">
        <f t="shared" ref="N36" si="112">_xlfn.STDEV.S(F67:F106)</f>
        <v>0.24282934283893673</v>
      </c>
      <c r="Q36" t="s">
        <v>65</v>
      </c>
      <c r="R36" s="2">
        <f t="shared" ref="R36" si="113">AVERAGE(E67:E106)</f>
        <v>64.754999999999995</v>
      </c>
      <c r="S36" s="2">
        <f t="shared" ref="S36" si="114">_xlfn.STDEV.P(E67:E106)</f>
        <v>15.880474646558884</v>
      </c>
    </row>
    <row r="37" spans="1:19" x14ac:dyDescent="0.25">
      <c r="A37" s="2">
        <f t="shared" ca="1" si="0"/>
        <v>0.57284851883355137</v>
      </c>
      <c r="B37" s="1">
        <v>43033</v>
      </c>
      <c r="C37" s="1" t="str">
        <f t="shared" si="1"/>
        <v>October</v>
      </c>
      <c r="D37" t="s">
        <v>16</v>
      </c>
      <c r="E37">
        <v>61.199999999999996</v>
      </c>
      <c r="F37" s="2">
        <v>0.8</v>
      </c>
      <c r="G37">
        <v>44</v>
      </c>
      <c r="H37">
        <v>0.3</v>
      </c>
      <c r="I37">
        <v>24</v>
      </c>
      <c r="J37" s="3">
        <f t="shared" si="2"/>
        <v>7.1999999999999993</v>
      </c>
      <c r="L37" t="s">
        <v>66</v>
      </c>
      <c r="M37" s="2">
        <f t="shared" ref="M37:M38" si="115">AVERAGE(F36:F75)</f>
        <v>0.89350000000000018</v>
      </c>
      <c r="N37">
        <f t="shared" ref="N37:N38" si="116">_xlfn.STDEV.S(F36:F75)</f>
        <v>0.35397776259287234</v>
      </c>
      <c r="Q37" t="s">
        <v>66</v>
      </c>
      <c r="R37" s="2">
        <f t="shared" ref="R37" si="117">AVERAGE(E36:E75)</f>
        <v>56.787499999999987</v>
      </c>
      <c r="S37" s="2">
        <f t="shared" ref="S37" si="118">_xlfn.STDEV.P(E36:E75)</f>
        <v>15.700544377504887</v>
      </c>
    </row>
    <row r="38" spans="1:19" x14ac:dyDescent="0.25">
      <c r="A38" s="2">
        <f t="shared" ca="1" si="0"/>
        <v>0.25061502857006357</v>
      </c>
      <c r="B38" s="1">
        <v>43047</v>
      </c>
      <c r="C38" s="1" t="str">
        <f t="shared" si="1"/>
        <v>November</v>
      </c>
      <c r="D38" t="s">
        <v>16</v>
      </c>
      <c r="E38">
        <v>44.699999999999996</v>
      </c>
      <c r="F38" s="2">
        <v>0.95</v>
      </c>
      <c r="G38">
        <v>37</v>
      </c>
      <c r="H38">
        <v>0.3</v>
      </c>
      <c r="I38">
        <v>19</v>
      </c>
      <c r="J38" s="3">
        <f t="shared" si="2"/>
        <v>5.7</v>
      </c>
      <c r="L38" t="s">
        <v>67</v>
      </c>
      <c r="M38" s="2">
        <f t="shared" si="115"/>
        <v>0.89650000000000019</v>
      </c>
      <c r="N38">
        <f t="shared" si="116"/>
        <v>0.35166672742738542</v>
      </c>
      <c r="Q38" t="s">
        <v>67</v>
      </c>
      <c r="R38" s="2">
        <f t="shared" ref="R38" si="119">AVERAGE(E69:E108)</f>
        <v>64.664999999999992</v>
      </c>
      <c r="S38" s="2">
        <f t="shared" ref="S38" si="120">_xlfn.STDEV.P(E69:E108)</f>
        <v>16.220612657973156</v>
      </c>
    </row>
    <row r="39" spans="1:19" x14ac:dyDescent="0.25">
      <c r="A39" s="2">
        <f t="shared" ca="1" si="0"/>
        <v>6.4885726529013033E-2</v>
      </c>
      <c r="B39" s="1">
        <v>43100</v>
      </c>
      <c r="C39" s="1" t="str">
        <f t="shared" si="1"/>
        <v>December</v>
      </c>
      <c r="D39" t="s">
        <v>10</v>
      </c>
      <c r="E39">
        <v>15.099999999999998</v>
      </c>
      <c r="F39" s="2">
        <v>2.5</v>
      </c>
      <c r="G39">
        <v>9</v>
      </c>
      <c r="H39">
        <v>0.3</v>
      </c>
      <c r="I39">
        <v>7</v>
      </c>
      <c r="J39" s="3">
        <f t="shared" si="2"/>
        <v>2.1</v>
      </c>
      <c r="L39" t="s">
        <v>68</v>
      </c>
      <c r="M39" s="2">
        <f t="shared" ref="M39" si="121">AVERAGE(F70:F109)</f>
        <v>0.77000000000000013</v>
      </c>
      <c r="N39">
        <f t="shared" ref="N39" si="122">_xlfn.STDEV.S(F70:F109)</f>
        <v>0.25671494717402821</v>
      </c>
      <c r="Q39" t="s">
        <v>68</v>
      </c>
      <c r="R39" s="2">
        <f t="shared" ref="R39" si="123">AVERAGE(E38:E77)</f>
        <v>56.572500000000005</v>
      </c>
      <c r="S39" s="2">
        <f t="shared" ref="S39" si="124">_xlfn.STDEV.P(E38:E77)</f>
        <v>15.376036347186455</v>
      </c>
    </row>
    <row r="40" spans="1:19" x14ac:dyDescent="0.25">
      <c r="A40" s="2">
        <f t="shared" ca="1" si="0"/>
        <v>0.40949609157351685</v>
      </c>
      <c r="B40" s="1">
        <v>42810</v>
      </c>
      <c r="C40" s="1" t="str">
        <f t="shared" si="1"/>
        <v>March</v>
      </c>
      <c r="D40" t="s">
        <v>18</v>
      </c>
      <c r="E40">
        <v>60.199999999999996</v>
      </c>
      <c r="F40" s="2">
        <v>0.83</v>
      </c>
      <c r="G40">
        <v>39</v>
      </c>
      <c r="H40">
        <v>0.3</v>
      </c>
      <c r="I40">
        <v>24</v>
      </c>
      <c r="J40" s="3">
        <f t="shared" si="2"/>
        <v>7.1999999999999993</v>
      </c>
      <c r="L40" t="s">
        <v>69</v>
      </c>
      <c r="M40" s="2">
        <f t="shared" ref="M40" si="125">AVERAGE(F39:F78)</f>
        <v>0.88324999999999998</v>
      </c>
      <c r="N40">
        <f t="shared" ref="N40" si="126">_xlfn.STDEV.S(F39:F78)</f>
        <v>0.35763028825439708</v>
      </c>
      <c r="Q40" t="s">
        <v>69</v>
      </c>
      <c r="R40" s="2">
        <f t="shared" ref="R40:R41" si="127">AVERAGE(E71:E110)</f>
        <v>65.320000000000007</v>
      </c>
      <c r="S40" s="2">
        <f t="shared" ref="S40:S41" si="128">_xlfn.STDEV.P(E71:E110)</f>
        <v>15.951930917603612</v>
      </c>
    </row>
    <row r="41" spans="1:19" x14ac:dyDescent="0.25">
      <c r="A41" s="2">
        <f t="shared" ca="1" si="0"/>
        <v>0.62940369008920238</v>
      </c>
      <c r="B41" s="1">
        <v>42746</v>
      </c>
      <c r="C41" s="1" t="str">
        <f t="shared" si="1"/>
        <v>January</v>
      </c>
      <c r="D41" t="s">
        <v>16</v>
      </c>
      <c r="E41">
        <v>32.599999999999994</v>
      </c>
      <c r="F41" s="2">
        <v>1.54</v>
      </c>
      <c r="G41">
        <v>23</v>
      </c>
      <c r="H41">
        <v>0.3</v>
      </c>
      <c r="I41">
        <v>12</v>
      </c>
      <c r="J41" s="3">
        <f t="shared" si="2"/>
        <v>3.5999999999999996</v>
      </c>
      <c r="L41" t="s">
        <v>70</v>
      </c>
      <c r="M41" s="2">
        <f t="shared" ref="M41" si="129">AVERAGE(F72:F111)</f>
        <v>0.76450000000000018</v>
      </c>
      <c r="N41">
        <f t="shared" ref="N41" si="130">_xlfn.STDEV.S(F72:F111)</f>
        <v>0.2483478742946402</v>
      </c>
      <c r="Q41" t="s">
        <v>70</v>
      </c>
      <c r="R41" s="2">
        <f t="shared" si="127"/>
        <v>64.572500000000005</v>
      </c>
      <c r="S41" s="2">
        <f t="shared" si="128"/>
        <v>15.306077020255691</v>
      </c>
    </row>
    <row r="42" spans="1:19" x14ac:dyDescent="0.25">
      <c r="A42" s="2">
        <f t="shared" ca="1" si="0"/>
        <v>0.46699982547910956</v>
      </c>
      <c r="B42" s="1">
        <v>43020</v>
      </c>
      <c r="C42" s="1" t="str">
        <f t="shared" si="1"/>
        <v>October</v>
      </c>
      <c r="D42" t="s">
        <v>18</v>
      </c>
      <c r="E42">
        <v>58.199999999999996</v>
      </c>
      <c r="F42" s="2">
        <v>0.77</v>
      </c>
      <c r="G42">
        <v>39</v>
      </c>
      <c r="H42">
        <v>0.3</v>
      </c>
      <c r="I42">
        <v>24</v>
      </c>
      <c r="J42" s="3">
        <f t="shared" si="2"/>
        <v>7.1999999999999993</v>
      </c>
      <c r="L42" t="s">
        <v>71</v>
      </c>
      <c r="M42" s="2">
        <f t="shared" ref="M42:M43" si="131">AVERAGE(F41:F80)</f>
        <v>0.82799999999999996</v>
      </c>
      <c r="N42">
        <f t="shared" ref="N42:N43" si="132">_xlfn.STDEV.S(F41:F80)</f>
        <v>0.25188723565750548</v>
      </c>
      <c r="Q42" t="s">
        <v>71</v>
      </c>
      <c r="R42" s="2">
        <f t="shared" ref="R42" si="133">AVERAGE(E41:E80)</f>
        <v>59.857499999999995</v>
      </c>
      <c r="S42" s="2">
        <f t="shared" ref="S42" si="134">_xlfn.STDEV.P(E41:E80)</f>
        <v>15.669554676186541</v>
      </c>
    </row>
    <row r="43" spans="1:19" x14ac:dyDescent="0.25">
      <c r="A43" s="2">
        <f t="shared" ca="1" si="0"/>
        <v>0.65834366082530194</v>
      </c>
      <c r="B43" s="1">
        <v>42773</v>
      </c>
      <c r="C43" s="1" t="str">
        <f t="shared" si="1"/>
        <v>February</v>
      </c>
      <c r="D43" t="s">
        <v>14</v>
      </c>
      <c r="E43">
        <v>52.3</v>
      </c>
      <c r="F43" s="2">
        <v>0.87</v>
      </c>
      <c r="G43">
        <v>39</v>
      </c>
      <c r="H43">
        <v>0.3</v>
      </c>
      <c r="I43">
        <v>21</v>
      </c>
      <c r="J43" s="3">
        <f t="shared" si="2"/>
        <v>6.3</v>
      </c>
      <c r="L43" t="s">
        <v>72</v>
      </c>
      <c r="M43" s="2">
        <f t="shared" si="131"/>
        <v>0.80574999999999997</v>
      </c>
      <c r="N43">
        <f t="shared" si="132"/>
        <v>0.22528486240928253</v>
      </c>
      <c r="Q43" t="s">
        <v>72</v>
      </c>
      <c r="R43" s="2">
        <f t="shared" ref="R43" si="135">AVERAGE(E74:E113)</f>
        <v>66.02000000000001</v>
      </c>
      <c r="S43" s="2">
        <f t="shared" ref="S43" si="136">_xlfn.STDEV.P(E74:E113)</f>
        <v>15.845144366650583</v>
      </c>
    </row>
    <row r="44" spans="1:19" x14ac:dyDescent="0.25">
      <c r="A44" s="2">
        <f t="shared" ca="1" si="0"/>
        <v>4.4344983010058181E-2</v>
      </c>
      <c r="B44" s="1">
        <v>42949</v>
      </c>
      <c r="C44" s="1" t="str">
        <f t="shared" si="1"/>
        <v>August</v>
      </c>
      <c r="D44" t="s">
        <v>16</v>
      </c>
      <c r="E44">
        <v>76.3</v>
      </c>
      <c r="F44" s="2">
        <v>0.63</v>
      </c>
      <c r="G44">
        <v>48</v>
      </c>
      <c r="H44">
        <v>0.5</v>
      </c>
      <c r="I44">
        <v>31</v>
      </c>
      <c r="J44" s="3">
        <f t="shared" si="2"/>
        <v>15.5</v>
      </c>
      <c r="L44" t="s">
        <v>73</v>
      </c>
      <c r="M44" s="2">
        <f t="shared" ref="M44" si="137">AVERAGE(F75:F114)</f>
        <v>0.76324999999999998</v>
      </c>
      <c r="N44">
        <f t="shared" ref="N44" si="138">_xlfn.STDEV.S(F75:F114)</f>
        <v>0.2536541912091117</v>
      </c>
      <c r="Q44" t="s">
        <v>73</v>
      </c>
      <c r="R44" s="2">
        <f t="shared" ref="R44" si="139">AVERAGE(E43:E82)</f>
        <v>60.982499999999995</v>
      </c>
      <c r="S44" s="2">
        <f t="shared" ref="S44" si="140">_xlfn.STDEV.P(E43:E82)</f>
        <v>15.128200281262769</v>
      </c>
    </row>
    <row r="45" spans="1:19" x14ac:dyDescent="0.25">
      <c r="A45" s="2">
        <f t="shared" ca="1" si="0"/>
        <v>0.1511206483017562</v>
      </c>
      <c r="B45" s="1">
        <v>42813</v>
      </c>
      <c r="C45" s="1" t="str">
        <f t="shared" si="1"/>
        <v>March</v>
      </c>
      <c r="D45" t="s">
        <v>10</v>
      </c>
      <c r="E45">
        <v>56.9</v>
      </c>
      <c r="F45" s="2">
        <v>0.83</v>
      </c>
      <c r="G45">
        <v>38</v>
      </c>
      <c r="H45">
        <v>0.3</v>
      </c>
      <c r="I45">
        <v>23</v>
      </c>
      <c r="J45" s="3">
        <f t="shared" si="2"/>
        <v>6.8999999999999995</v>
      </c>
      <c r="L45" t="s">
        <v>74</v>
      </c>
      <c r="M45" s="2">
        <f t="shared" ref="M45" si="141">AVERAGE(F44:F83)</f>
        <v>0.79974999999999996</v>
      </c>
      <c r="N45">
        <f t="shared" ref="N45" si="142">_xlfn.STDEV.S(F44:F83)</f>
        <v>0.22617768712639683</v>
      </c>
      <c r="Q45" t="s">
        <v>74</v>
      </c>
      <c r="R45" s="2">
        <f t="shared" ref="R45" si="143">AVERAGE(E76:E115)</f>
        <v>65.750000000000014</v>
      </c>
      <c r="S45" s="2">
        <f t="shared" ref="S45" si="144">_xlfn.STDEV.P(E76:E115)</f>
        <v>15.781967557943984</v>
      </c>
    </row>
    <row r="46" spans="1:19" x14ac:dyDescent="0.25">
      <c r="A46" s="2">
        <f t="shared" ca="1" si="0"/>
        <v>3.3812731184006517E-2</v>
      </c>
      <c r="B46" s="1">
        <v>42974</v>
      </c>
      <c r="C46" s="1" t="str">
        <f t="shared" si="1"/>
        <v>August</v>
      </c>
      <c r="D46" t="s">
        <v>10</v>
      </c>
      <c r="E46">
        <v>65.699999999999989</v>
      </c>
      <c r="F46" s="2">
        <v>0.65</v>
      </c>
      <c r="G46">
        <v>45</v>
      </c>
      <c r="H46">
        <v>0.5</v>
      </c>
      <c r="I46">
        <v>29</v>
      </c>
      <c r="J46" s="3">
        <f t="shared" si="2"/>
        <v>14.5</v>
      </c>
      <c r="L46" t="s">
        <v>75</v>
      </c>
      <c r="M46" s="2">
        <f t="shared" ref="M46" si="145">AVERAGE(F77:F116)</f>
        <v>0.75449999999999995</v>
      </c>
      <c r="N46">
        <f t="shared" ref="N46" si="146">_xlfn.STDEV.S(F77:F116)</f>
        <v>0.25142618838364528</v>
      </c>
      <c r="Q46" t="s">
        <v>75</v>
      </c>
      <c r="R46" s="2">
        <f t="shared" ref="R46" si="147">AVERAGE(E45:E84)</f>
        <v>60.709999999999994</v>
      </c>
      <c r="S46" s="2">
        <f t="shared" ref="S46" si="148">_xlfn.STDEV.P(E45:E84)</f>
        <v>14.883494213389513</v>
      </c>
    </row>
    <row r="47" spans="1:19" x14ac:dyDescent="0.25">
      <c r="A47" s="2">
        <f t="shared" ca="1" si="0"/>
        <v>0.15184381830404836</v>
      </c>
      <c r="B47" s="1">
        <v>43073</v>
      </c>
      <c r="C47" s="1" t="str">
        <f t="shared" si="1"/>
        <v>December</v>
      </c>
      <c r="D47" t="s">
        <v>12</v>
      </c>
      <c r="E47">
        <v>34.9</v>
      </c>
      <c r="F47" s="2">
        <v>1.54</v>
      </c>
      <c r="G47">
        <v>16</v>
      </c>
      <c r="H47">
        <v>0.3</v>
      </c>
      <c r="I47">
        <v>13</v>
      </c>
      <c r="J47" s="3">
        <f t="shared" si="2"/>
        <v>3.9</v>
      </c>
      <c r="L47" t="s">
        <v>76</v>
      </c>
      <c r="M47" s="2">
        <f t="shared" ref="M47:M48" si="149">AVERAGE(F46:F85)</f>
        <v>0.82949999999999979</v>
      </c>
      <c r="N47">
        <f t="shared" ref="N47:N48" si="150">_xlfn.STDEV.S(F46:F85)</f>
        <v>0.27604301039827833</v>
      </c>
      <c r="Q47" t="s">
        <v>76</v>
      </c>
      <c r="R47" s="2">
        <f t="shared" ref="R47" si="151">AVERAGE(E78:E117)</f>
        <v>66.292500000000018</v>
      </c>
      <c r="S47" s="2">
        <f t="shared" ref="S47" si="152">_xlfn.STDEV.P(E78:E117)</f>
        <v>15.999709177044299</v>
      </c>
    </row>
    <row r="48" spans="1:19" x14ac:dyDescent="0.25">
      <c r="A48" s="2">
        <f t="shared" ca="1" si="0"/>
        <v>0.73490746542272933</v>
      </c>
      <c r="B48" s="1">
        <v>42798</v>
      </c>
      <c r="C48" s="1" t="str">
        <f t="shared" si="1"/>
        <v>March</v>
      </c>
      <c r="D48" t="s">
        <v>21</v>
      </c>
      <c r="E48">
        <v>59.499999999999993</v>
      </c>
      <c r="F48" s="2">
        <v>0.77</v>
      </c>
      <c r="G48">
        <v>29</v>
      </c>
      <c r="H48">
        <v>0.3</v>
      </c>
      <c r="I48">
        <v>25</v>
      </c>
      <c r="J48" s="3">
        <f t="shared" si="2"/>
        <v>7.5</v>
      </c>
      <c r="L48" t="s">
        <v>77</v>
      </c>
      <c r="M48" s="2">
        <f t="shared" si="149"/>
        <v>0.82899999999999996</v>
      </c>
      <c r="N48">
        <f t="shared" si="150"/>
        <v>0.27639436708052889</v>
      </c>
      <c r="Q48" t="s">
        <v>77</v>
      </c>
      <c r="R48" s="2">
        <f t="shared" ref="R48" si="153">AVERAGE(E47:E86)</f>
        <v>60.267499999999984</v>
      </c>
      <c r="S48" s="2">
        <f t="shared" ref="S48" si="154">_xlfn.STDEV.P(E47:E86)</f>
        <v>15.688043018490262</v>
      </c>
    </row>
    <row r="49" spans="1:19" x14ac:dyDescent="0.25">
      <c r="A49" s="2">
        <f t="shared" ca="1" si="0"/>
        <v>0.56333187420028108</v>
      </c>
      <c r="B49" s="1">
        <v>43076</v>
      </c>
      <c r="C49" s="1" t="str">
        <f t="shared" si="1"/>
        <v>December</v>
      </c>
      <c r="D49" t="s">
        <v>18</v>
      </c>
      <c r="E49">
        <v>42.099999999999994</v>
      </c>
      <c r="F49" s="2">
        <v>1.05</v>
      </c>
      <c r="G49">
        <v>26</v>
      </c>
      <c r="H49">
        <v>0.3</v>
      </c>
      <c r="I49">
        <v>17</v>
      </c>
      <c r="J49" s="3">
        <f t="shared" si="2"/>
        <v>5.0999999999999996</v>
      </c>
      <c r="L49" t="s">
        <v>78</v>
      </c>
      <c r="M49" s="2">
        <f t="shared" ref="M49" si="155">AVERAGE(F80:F119)</f>
        <v>0.7639999999999999</v>
      </c>
      <c r="N49">
        <f t="shared" ref="N49" si="156">_xlfn.STDEV.S(F80:F119)</f>
        <v>0.24613733919011513</v>
      </c>
      <c r="Q49" t="s">
        <v>78</v>
      </c>
      <c r="R49" s="2">
        <f t="shared" ref="R49" si="157">AVERAGE(E80:E119)</f>
        <v>64.880000000000024</v>
      </c>
      <c r="S49" s="2">
        <f t="shared" ref="S49" si="158">_xlfn.STDEV.P(E80:E119)</f>
        <v>14.948514976411419</v>
      </c>
    </row>
    <row r="50" spans="1:19" x14ac:dyDescent="0.25">
      <c r="A50" s="2">
        <f t="shared" ca="1" si="0"/>
        <v>0.97220795862014253</v>
      </c>
      <c r="B50" s="1">
        <v>42989</v>
      </c>
      <c r="C50" s="1" t="str">
        <f t="shared" si="1"/>
        <v>September</v>
      </c>
      <c r="D50" t="s">
        <v>12</v>
      </c>
      <c r="E50">
        <v>68.399999999999991</v>
      </c>
      <c r="F50" s="2">
        <v>0.69</v>
      </c>
      <c r="G50">
        <v>38</v>
      </c>
      <c r="H50">
        <v>0.3</v>
      </c>
      <c r="I50">
        <v>28</v>
      </c>
      <c r="J50" s="3">
        <f t="shared" si="2"/>
        <v>8.4</v>
      </c>
      <c r="L50" t="s">
        <v>79</v>
      </c>
      <c r="M50" s="2">
        <f t="shared" ref="M50" si="159">AVERAGE(F49:F88)</f>
        <v>0.80974999999999997</v>
      </c>
      <c r="N50">
        <f t="shared" ref="N50" si="160">_xlfn.STDEV.S(F49:F88)</f>
        <v>0.25127865316906928</v>
      </c>
      <c r="Q50" t="s">
        <v>79</v>
      </c>
      <c r="R50" s="2">
        <f t="shared" ref="R50" si="161">AVERAGE(E49:E88)</f>
        <v>60.974999999999987</v>
      </c>
      <c r="S50" s="2">
        <f t="shared" ref="S50" si="162">_xlfn.STDEV.P(E49:E88)</f>
        <v>15.151612950441965</v>
      </c>
    </row>
    <row r="51" spans="1:19" x14ac:dyDescent="0.25">
      <c r="A51" s="2">
        <f t="shared" ca="1" si="0"/>
        <v>0.15016294869593827</v>
      </c>
      <c r="B51" s="1">
        <v>43050</v>
      </c>
      <c r="C51" s="1" t="str">
        <f t="shared" si="1"/>
        <v>November</v>
      </c>
      <c r="D51" t="s">
        <v>21</v>
      </c>
      <c r="E51">
        <v>47.3</v>
      </c>
      <c r="F51" s="2">
        <v>0.91</v>
      </c>
      <c r="G51">
        <v>33</v>
      </c>
      <c r="H51">
        <v>0.3</v>
      </c>
      <c r="I51">
        <v>21</v>
      </c>
      <c r="J51" s="3">
        <f t="shared" si="2"/>
        <v>6.3</v>
      </c>
      <c r="L51" t="s">
        <v>80</v>
      </c>
      <c r="M51" s="2">
        <f t="shared" ref="M51" si="163">AVERAGE(F82:F121)</f>
        <v>0.76699999999999968</v>
      </c>
      <c r="N51">
        <f t="shared" ref="N51" si="164">_xlfn.STDEV.S(F82:F121)</f>
        <v>0.24544256208337559</v>
      </c>
      <c r="Q51" t="s">
        <v>80</v>
      </c>
      <c r="R51" s="2">
        <f t="shared" ref="R51:R52" si="165">AVERAGE(E82:E121)</f>
        <v>64.73250000000003</v>
      </c>
      <c r="S51" s="2">
        <f t="shared" ref="S51:S52" si="166">_xlfn.STDEV.P(E82:E121)</f>
        <v>14.994255358302915</v>
      </c>
    </row>
    <row r="52" spans="1:19" x14ac:dyDescent="0.25">
      <c r="A52" s="2">
        <f t="shared" ca="1" si="0"/>
        <v>0.67898976455577509</v>
      </c>
      <c r="B52" s="1">
        <v>42747</v>
      </c>
      <c r="C52" s="1" t="str">
        <f t="shared" si="1"/>
        <v>January</v>
      </c>
      <c r="D52" t="s">
        <v>18</v>
      </c>
      <c r="E52">
        <v>38.199999999999996</v>
      </c>
      <c r="F52" s="2">
        <v>1.33</v>
      </c>
      <c r="G52">
        <v>16</v>
      </c>
      <c r="H52">
        <v>0.3</v>
      </c>
      <c r="I52">
        <v>14</v>
      </c>
      <c r="J52" s="3">
        <f t="shared" si="2"/>
        <v>4.2</v>
      </c>
      <c r="L52" t="s">
        <v>81</v>
      </c>
      <c r="M52" s="2">
        <f t="shared" ref="M52:M53" si="167">AVERAGE(F51:F90)</f>
        <v>0.79649999999999987</v>
      </c>
      <c r="N52">
        <f t="shared" ref="N52:N53" si="168">_xlfn.STDEV.S(F51:F90)</f>
        <v>0.2517278750494733</v>
      </c>
      <c r="Q52" t="s">
        <v>81</v>
      </c>
      <c r="R52" s="2">
        <f t="shared" si="165"/>
        <v>64.442500000000024</v>
      </c>
      <c r="S52" s="2">
        <f t="shared" si="166"/>
        <v>15.038432223805689</v>
      </c>
    </row>
    <row r="53" spans="1:19" x14ac:dyDescent="0.25">
      <c r="A53" s="2">
        <f t="shared" ca="1" si="0"/>
        <v>0.91715210699613525</v>
      </c>
      <c r="B53" s="1">
        <v>43084</v>
      </c>
      <c r="C53" s="1" t="str">
        <f t="shared" si="1"/>
        <v>December</v>
      </c>
      <c r="D53" t="s">
        <v>20</v>
      </c>
      <c r="E53">
        <v>42.099999999999994</v>
      </c>
      <c r="F53" s="2">
        <v>1.05</v>
      </c>
      <c r="G53">
        <v>30</v>
      </c>
      <c r="H53">
        <v>0.3</v>
      </c>
      <c r="I53">
        <v>17</v>
      </c>
      <c r="J53" s="3">
        <f t="shared" si="2"/>
        <v>5.0999999999999996</v>
      </c>
      <c r="L53" t="s">
        <v>82</v>
      </c>
      <c r="M53" s="2">
        <f t="shared" si="167"/>
        <v>0.79299999999999993</v>
      </c>
      <c r="N53">
        <f t="shared" si="168"/>
        <v>0.25108176214542455</v>
      </c>
      <c r="Q53" t="s">
        <v>82</v>
      </c>
      <c r="R53" s="2">
        <f t="shared" ref="R53" si="169">AVERAGE(E52:E91)</f>
        <v>62.545000000000002</v>
      </c>
      <c r="S53" s="2">
        <f t="shared" ref="S53" si="170">_xlfn.STDEV.P(E52:E91)</f>
        <v>15.207086341571133</v>
      </c>
    </row>
    <row r="54" spans="1:19" x14ac:dyDescent="0.25">
      <c r="A54" s="2">
        <f t="shared" ca="1" si="0"/>
        <v>0.95403719307173773</v>
      </c>
      <c r="B54" s="1">
        <v>42841</v>
      </c>
      <c r="C54" s="1" t="str">
        <f t="shared" si="1"/>
        <v>April</v>
      </c>
      <c r="D54" t="s">
        <v>10</v>
      </c>
      <c r="E54">
        <v>65.099999999999994</v>
      </c>
      <c r="F54" s="2">
        <v>0.69</v>
      </c>
      <c r="G54">
        <v>43</v>
      </c>
      <c r="H54">
        <v>0.3</v>
      </c>
      <c r="I54">
        <v>27</v>
      </c>
      <c r="J54" s="3">
        <f t="shared" si="2"/>
        <v>8.1</v>
      </c>
      <c r="L54" t="s">
        <v>83</v>
      </c>
      <c r="M54" s="2">
        <f t="shared" ref="M54" si="171">AVERAGE(F85:F124)</f>
        <v>0.76749999999999974</v>
      </c>
      <c r="N54">
        <f t="shared" ref="N54" si="172">_xlfn.STDEV.S(F85:F124)</f>
        <v>0.24567802569153924</v>
      </c>
      <c r="Q54" t="s">
        <v>83</v>
      </c>
      <c r="R54" s="2">
        <f t="shared" ref="R54" si="173">AVERAGE(E85:E124)</f>
        <v>64.690000000000026</v>
      </c>
      <c r="S54" s="2">
        <f t="shared" ref="S54" si="174">_xlfn.STDEV.P(E85:E124)</f>
        <v>15.080364717074882</v>
      </c>
    </row>
    <row r="55" spans="1:19" x14ac:dyDescent="0.25">
      <c r="A55" s="2">
        <f t="shared" ca="1" si="0"/>
        <v>0.47047643383567339</v>
      </c>
      <c r="B55" s="1">
        <v>43067</v>
      </c>
      <c r="C55" s="1" t="str">
        <f t="shared" si="1"/>
        <v>November</v>
      </c>
      <c r="D55" t="s">
        <v>14</v>
      </c>
      <c r="E55">
        <v>54.599999999999994</v>
      </c>
      <c r="F55" s="2">
        <v>0.91</v>
      </c>
      <c r="G55">
        <v>37</v>
      </c>
      <c r="H55">
        <v>0.3</v>
      </c>
      <c r="I55">
        <v>22</v>
      </c>
      <c r="J55" s="3">
        <f t="shared" si="2"/>
        <v>6.6</v>
      </c>
      <c r="L55" t="s">
        <v>84</v>
      </c>
      <c r="M55" s="2">
        <f t="shared" ref="M55" si="175">AVERAGE(F54:F93)</f>
        <v>0.76949999999999985</v>
      </c>
      <c r="N55">
        <f t="shared" ref="N55" si="176">_xlfn.STDEV.S(F54:F93)</f>
        <v>0.23192560699389675</v>
      </c>
      <c r="Q55" t="s">
        <v>84</v>
      </c>
      <c r="R55" s="2">
        <f t="shared" ref="R55" si="177">AVERAGE(E54:E93)</f>
        <v>63.875</v>
      </c>
      <c r="S55" s="2">
        <f t="shared" ref="S55" si="178">_xlfn.STDEV.P(E54:E93)</f>
        <v>14.369477199954074</v>
      </c>
    </row>
    <row r="56" spans="1:19" x14ac:dyDescent="0.25">
      <c r="A56" s="2">
        <f t="shared" ca="1" si="0"/>
        <v>0.52867975880243201</v>
      </c>
      <c r="B56" s="1">
        <v>42899</v>
      </c>
      <c r="C56" s="1" t="str">
        <f t="shared" si="1"/>
        <v>June</v>
      </c>
      <c r="D56" t="s">
        <v>14</v>
      </c>
      <c r="E56">
        <v>75.599999999999994</v>
      </c>
      <c r="F56" s="2">
        <v>0.59</v>
      </c>
      <c r="G56">
        <v>65</v>
      </c>
      <c r="H56">
        <v>0.3</v>
      </c>
      <c r="I56">
        <v>32</v>
      </c>
      <c r="J56" s="3">
        <f t="shared" si="2"/>
        <v>9.6</v>
      </c>
      <c r="L56" t="s">
        <v>85</v>
      </c>
      <c r="M56" s="2">
        <f t="shared" ref="M56" si="179">AVERAGE(F87:F126)</f>
        <v>0.74399999999999966</v>
      </c>
      <c r="N56">
        <f t="shared" ref="N56" si="180">_xlfn.STDEV.S(F87:F126)</f>
        <v>0.1758466698065439</v>
      </c>
      <c r="Q56" t="s">
        <v>85</v>
      </c>
      <c r="R56" s="2">
        <f t="shared" ref="R56" si="181">AVERAGE(E87:E126)</f>
        <v>65.100000000000009</v>
      </c>
      <c r="S56" s="2">
        <f t="shared" ref="S56" si="182">_xlfn.STDEV.P(E87:E126)</f>
        <v>14.080997833960412</v>
      </c>
    </row>
    <row r="57" spans="1:19" x14ac:dyDescent="0.25">
      <c r="A57" s="2">
        <f t="shared" ca="1" si="0"/>
        <v>0.55586709553378477</v>
      </c>
      <c r="B57" s="1">
        <v>42815</v>
      </c>
      <c r="C57" s="1" t="str">
        <f t="shared" si="1"/>
        <v>March</v>
      </c>
      <c r="D57" t="s">
        <v>14</v>
      </c>
      <c r="E57">
        <v>57.199999999999996</v>
      </c>
      <c r="F57" s="2">
        <v>0.83</v>
      </c>
      <c r="G57">
        <v>36</v>
      </c>
      <c r="H57">
        <v>0.3</v>
      </c>
      <c r="I57">
        <v>24</v>
      </c>
      <c r="J57" s="3">
        <f t="shared" si="2"/>
        <v>7.1999999999999993</v>
      </c>
      <c r="L57" t="s">
        <v>86</v>
      </c>
      <c r="M57" s="2">
        <f t="shared" ref="M57:M58" si="183">AVERAGE(F56:F95)</f>
        <v>0.7589999999999999</v>
      </c>
      <c r="N57">
        <f t="shared" ref="N57:N58" si="184">_xlfn.STDEV.S(F56:F95)</f>
        <v>0.23449673334338408</v>
      </c>
      <c r="Q57" t="s">
        <v>86</v>
      </c>
      <c r="R57" s="2">
        <f t="shared" ref="R57" si="185">AVERAGE(E56:E95)</f>
        <v>64.72</v>
      </c>
      <c r="S57" s="2">
        <f t="shared" ref="S57" si="186">_xlfn.STDEV.P(E56:E95)</f>
        <v>14.815333273335463</v>
      </c>
    </row>
    <row r="58" spans="1:19" x14ac:dyDescent="0.25">
      <c r="A58" s="2">
        <f t="shared" ca="1" si="0"/>
        <v>0.13454901053847146</v>
      </c>
      <c r="B58" s="1">
        <v>42757</v>
      </c>
      <c r="C58" s="1" t="str">
        <f t="shared" si="1"/>
        <v>January</v>
      </c>
      <c r="D58" t="s">
        <v>10</v>
      </c>
      <c r="E58">
        <v>40.799999999999997</v>
      </c>
      <c r="F58" s="2">
        <v>1.1100000000000001</v>
      </c>
      <c r="G58">
        <v>19</v>
      </c>
      <c r="H58">
        <v>0.3</v>
      </c>
      <c r="I58">
        <v>16</v>
      </c>
      <c r="J58" s="3">
        <f t="shared" si="2"/>
        <v>4.8</v>
      </c>
      <c r="L58" t="s">
        <v>87</v>
      </c>
      <c r="M58" s="2">
        <f t="shared" si="183"/>
        <v>0.7659999999999999</v>
      </c>
      <c r="N58">
        <f t="shared" si="184"/>
        <v>0.23349957447938016</v>
      </c>
      <c r="Q58" t="s">
        <v>87</v>
      </c>
      <c r="R58" s="2">
        <f t="shared" ref="R58" si="187">AVERAGE(E89:E128)</f>
        <v>64.307500000000005</v>
      </c>
      <c r="S58" s="2">
        <f t="shared" ref="S58" si="188">_xlfn.STDEV.P(E89:E128)</f>
        <v>14.944905277384617</v>
      </c>
    </row>
    <row r="59" spans="1:19" x14ac:dyDescent="0.25">
      <c r="A59" s="2">
        <f t="shared" ca="1" si="0"/>
        <v>0.83122675640723187</v>
      </c>
      <c r="B59" s="1">
        <v>42952</v>
      </c>
      <c r="C59" s="1" t="str">
        <f t="shared" si="1"/>
        <v>August</v>
      </c>
      <c r="D59" t="s">
        <v>21</v>
      </c>
      <c r="E59">
        <v>76.599999999999994</v>
      </c>
      <c r="F59" s="2">
        <v>0.61</v>
      </c>
      <c r="G59">
        <v>66</v>
      </c>
      <c r="H59">
        <v>0.5</v>
      </c>
      <c r="I59">
        <v>32</v>
      </c>
      <c r="J59" s="3">
        <f t="shared" si="2"/>
        <v>16</v>
      </c>
      <c r="L59" t="s">
        <v>88</v>
      </c>
      <c r="M59" s="2">
        <f t="shared" ref="M59" si="189">AVERAGE(F90:F129)</f>
        <v>0.75724999999999965</v>
      </c>
      <c r="N59">
        <f t="shared" ref="N59" si="190">_xlfn.STDEV.S(F90:F129)</f>
        <v>0.18824407914549079</v>
      </c>
      <c r="Q59" t="s">
        <v>88</v>
      </c>
      <c r="R59" s="2">
        <f t="shared" ref="R59" si="191">AVERAGE(E58:E97)</f>
        <v>63.75</v>
      </c>
      <c r="S59" s="2">
        <f t="shared" ref="S59" si="192">_xlfn.STDEV.P(E58:E97)</f>
        <v>15.291844231484943</v>
      </c>
    </row>
    <row r="60" spans="1:19" x14ac:dyDescent="0.25">
      <c r="A60" s="2">
        <f t="shared" ca="1" si="0"/>
        <v>0.76510184711465068</v>
      </c>
      <c r="B60" s="1">
        <v>42983</v>
      </c>
      <c r="C60" s="1" t="str">
        <f t="shared" si="1"/>
        <v>September</v>
      </c>
      <c r="D60" t="s">
        <v>14</v>
      </c>
      <c r="E60">
        <v>61.8</v>
      </c>
      <c r="F60" s="2">
        <v>0.71</v>
      </c>
      <c r="G60">
        <v>39</v>
      </c>
      <c r="H60">
        <v>0.3</v>
      </c>
      <c r="I60">
        <v>26</v>
      </c>
      <c r="J60" s="3">
        <f t="shared" si="2"/>
        <v>7.8</v>
      </c>
      <c r="L60" t="s">
        <v>89</v>
      </c>
      <c r="M60" s="2">
        <f t="shared" ref="M60" si="193">AVERAGE(F59:F98)</f>
        <v>0.76274999999999982</v>
      </c>
      <c r="N60">
        <f t="shared" ref="N60" si="194">_xlfn.STDEV.S(F59:F98)</f>
        <v>0.23715176899711671</v>
      </c>
      <c r="Q60" t="s">
        <v>89</v>
      </c>
      <c r="R60" s="2">
        <f t="shared" ref="R60" si="195">AVERAGE(E91:E130)</f>
        <v>63.362499999999997</v>
      </c>
      <c r="S60" s="2">
        <f t="shared" ref="S60" si="196">_xlfn.STDEV.P(E91:E130)</f>
        <v>14.479635484016814</v>
      </c>
    </row>
    <row r="61" spans="1:19" x14ac:dyDescent="0.25">
      <c r="A61" s="2">
        <f t="shared" ca="1" si="0"/>
        <v>0.32215454833436341</v>
      </c>
      <c r="B61" s="1">
        <v>43018</v>
      </c>
      <c r="C61" s="1" t="str">
        <f t="shared" si="1"/>
        <v>October</v>
      </c>
      <c r="D61" t="s">
        <v>14</v>
      </c>
      <c r="E61">
        <v>58.499999999999993</v>
      </c>
      <c r="F61" s="2">
        <v>0.74</v>
      </c>
      <c r="G61">
        <v>51</v>
      </c>
      <c r="H61">
        <v>0.3</v>
      </c>
      <c r="I61">
        <v>25</v>
      </c>
      <c r="J61" s="3">
        <f t="shared" si="2"/>
        <v>7.5</v>
      </c>
      <c r="L61" t="s">
        <v>90</v>
      </c>
      <c r="M61" s="2">
        <f t="shared" ref="M61" si="197">AVERAGE(F92:F131)</f>
        <v>0.7607499999999997</v>
      </c>
      <c r="N61">
        <f t="shared" ref="N61" si="198">_xlfn.STDEV.S(F92:F131)</f>
        <v>0.18618143205224849</v>
      </c>
      <c r="Q61" t="s">
        <v>90</v>
      </c>
      <c r="R61" s="2">
        <f t="shared" ref="R61" si="199">AVERAGE(E60:E99)</f>
        <v>64.265000000000001</v>
      </c>
      <c r="S61" s="2">
        <f t="shared" ref="S61" si="200">_xlfn.STDEV.P(E60:E99)</f>
        <v>14.762190724956755</v>
      </c>
    </row>
    <row r="62" spans="1:19" x14ac:dyDescent="0.25">
      <c r="A62" s="2">
        <f t="shared" ca="1" si="0"/>
        <v>0.89302466800844316</v>
      </c>
      <c r="B62" s="1">
        <v>43052</v>
      </c>
      <c r="C62" s="1" t="str">
        <f t="shared" si="1"/>
        <v>November</v>
      </c>
      <c r="D62" t="s">
        <v>12</v>
      </c>
      <c r="E62">
        <v>44.699999999999996</v>
      </c>
      <c r="F62" s="2">
        <v>1.05</v>
      </c>
      <c r="G62">
        <v>26</v>
      </c>
      <c r="H62">
        <v>0.3</v>
      </c>
      <c r="I62">
        <v>19</v>
      </c>
      <c r="J62" s="3">
        <f t="shared" si="2"/>
        <v>5.7</v>
      </c>
      <c r="L62" t="s">
        <v>91</v>
      </c>
      <c r="M62" s="2">
        <f t="shared" ref="M62:M63" si="201">AVERAGE(F61:F100)</f>
        <v>0.76824999999999999</v>
      </c>
      <c r="N62">
        <f t="shared" ref="N62:N63" si="202">_xlfn.STDEV.S(F61:F100)</f>
        <v>0.23676113138210314</v>
      </c>
      <c r="Q62" t="s">
        <v>91</v>
      </c>
      <c r="R62" s="2">
        <f t="shared" ref="R62:R63" si="203">AVERAGE(E93:E132)</f>
        <v>63.697500000000005</v>
      </c>
      <c r="S62" s="2">
        <f t="shared" ref="S62:S63" si="204">_xlfn.STDEV.P(E93:E132)</f>
        <v>14.504128507083704</v>
      </c>
    </row>
    <row r="63" spans="1:19" x14ac:dyDescent="0.25">
      <c r="A63" s="2">
        <f t="shared" ca="1" si="0"/>
        <v>0.86344870284308384</v>
      </c>
      <c r="B63" s="1">
        <v>43006</v>
      </c>
      <c r="C63" s="1" t="str">
        <f t="shared" si="1"/>
        <v>September</v>
      </c>
      <c r="D63" t="s">
        <v>18</v>
      </c>
      <c r="E63">
        <v>67.399999999999991</v>
      </c>
      <c r="F63" s="2">
        <v>0.69</v>
      </c>
      <c r="G63">
        <v>38</v>
      </c>
      <c r="H63">
        <v>0.3</v>
      </c>
      <c r="I63">
        <v>28</v>
      </c>
      <c r="J63" s="3">
        <f t="shared" si="2"/>
        <v>8.4</v>
      </c>
      <c r="L63" t="s">
        <v>92</v>
      </c>
      <c r="M63" s="2">
        <f t="shared" si="201"/>
        <v>0.77474999999999994</v>
      </c>
      <c r="N63">
        <f t="shared" si="202"/>
        <v>0.23951861444711736</v>
      </c>
      <c r="Q63" t="s">
        <v>92</v>
      </c>
      <c r="R63" s="2">
        <f t="shared" si="203"/>
        <v>62.975000000000001</v>
      </c>
      <c r="S63" s="2">
        <f t="shared" si="204"/>
        <v>14.7895529006119</v>
      </c>
    </row>
    <row r="64" spans="1:19" x14ac:dyDescent="0.25">
      <c r="A64" s="2">
        <f t="shared" ca="1" si="0"/>
        <v>0.99283191238463819</v>
      </c>
      <c r="B64" s="1">
        <v>42945</v>
      </c>
      <c r="C64" s="1" t="str">
        <f t="shared" si="1"/>
        <v>July</v>
      </c>
      <c r="D64" t="s">
        <v>21</v>
      </c>
      <c r="E64">
        <v>85.5</v>
      </c>
      <c r="F64" s="2">
        <v>0.56999999999999995</v>
      </c>
      <c r="G64">
        <v>50</v>
      </c>
      <c r="H64">
        <v>0.5</v>
      </c>
      <c r="I64">
        <v>35</v>
      </c>
      <c r="J64" s="3">
        <f t="shared" si="2"/>
        <v>17.5</v>
      </c>
      <c r="L64" t="s">
        <v>93</v>
      </c>
      <c r="M64" s="2">
        <f t="shared" ref="M64" si="205">AVERAGE(F95:F134)</f>
        <v>0.77099999999999969</v>
      </c>
      <c r="N64">
        <f t="shared" ref="N64" si="206">_xlfn.STDEV.S(F95:F134)</f>
        <v>0.19784479801744692</v>
      </c>
      <c r="Q64" t="s">
        <v>93</v>
      </c>
      <c r="R64" s="2">
        <f t="shared" ref="R64" si="207">AVERAGE(E63:E102)</f>
        <v>64.419999999999987</v>
      </c>
      <c r="S64" s="2">
        <f t="shared" ref="S64" si="208">_xlfn.STDEV.P(E63:E102)</f>
        <v>15.265945761727282</v>
      </c>
    </row>
    <row r="65" spans="1:19" x14ac:dyDescent="0.25">
      <c r="A65" s="2">
        <f t="shared" ca="1" si="0"/>
        <v>0.88301246229563801</v>
      </c>
      <c r="B65" s="1">
        <v>42843</v>
      </c>
      <c r="C65" s="1" t="str">
        <f t="shared" si="1"/>
        <v>April</v>
      </c>
      <c r="D65" t="s">
        <v>14</v>
      </c>
      <c r="E65">
        <v>62.499999999999993</v>
      </c>
      <c r="F65" s="2">
        <v>0.74</v>
      </c>
      <c r="G65">
        <v>31</v>
      </c>
      <c r="H65">
        <v>0.3</v>
      </c>
      <c r="I65">
        <v>25</v>
      </c>
      <c r="J65" s="3">
        <f t="shared" si="2"/>
        <v>7.5</v>
      </c>
      <c r="L65" t="s">
        <v>94</v>
      </c>
      <c r="M65" s="2">
        <f t="shared" ref="M65" si="209">AVERAGE(F64:F103)</f>
        <v>0.76075000000000004</v>
      </c>
      <c r="N65">
        <f t="shared" ref="N65" si="210">_xlfn.STDEV.S(F64:F103)</f>
        <v>0.23835319085286782</v>
      </c>
      <c r="Q65" t="s">
        <v>94</v>
      </c>
      <c r="R65" s="2">
        <f t="shared" ref="R65" si="211">AVERAGE(E96:E135)</f>
        <v>62.85</v>
      </c>
      <c r="S65" s="2">
        <f t="shared" ref="S65" si="212">_xlfn.STDEV.P(E96:E135)</f>
        <v>14.623405896028411</v>
      </c>
    </row>
    <row r="66" spans="1:19" x14ac:dyDescent="0.25">
      <c r="A66" s="2">
        <f t="shared" ref="A66:A129" ca="1" si="213">RAND()</f>
        <v>0.12195302374689576</v>
      </c>
      <c r="B66" s="1">
        <v>42825</v>
      </c>
      <c r="C66" s="1" t="str">
        <f t="shared" ref="C66:C129" si="214">TEXT(B66, "mmmm")</f>
        <v>March</v>
      </c>
      <c r="D66" t="s">
        <v>20</v>
      </c>
      <c r="E66">
        <v>58.499999999999993</v>
      </c>
      <c r="F66" s="2">
        <v>0.77</v>
      </c>
      <c r="G66">
        <v>48</v>
      </c>
      <c r="H66">
        <v>0.3</v>
      </c>
      <c r="I66">
        <v>25</v>
      </c>
      <c r="J66" s="3">
        <f t="shared" ref="J66:J129" si="215" xml:space="preserve"> H66*I66</f>
        <v>7.5</v>
      </c>
      <c r="L66" t="s">
        <v>95</v>
      </c>
      <c r="M66" s="2">
        <f t="shared" ref="M66" si="216">AVERAGE(F97:F136)</f>
        <v>0.76849999999999985</v>
      </c>
      <c r="N66">
        <f t="shared" ref="N66" si="217">_xlfn.STDEV.S(F97:F136)</f>
        <v>0.19719247398131598</v>
      </c>
      <c r="Q66" t="s">
        <v>95</v>
      </c>
      <c r="R66" s="2">
        <f t="shared" ref="R66" si="218">AVERAGE(E65:E104)</f>
        <v>64.262500000000003</v>
      </c>
      <c r="S66" s="2">
        <f t="shared" ref="S66" si="219">_xlfn.STDEV.P(E65:E104)</f>
        <v>15.027835630921661</v>
      </c>
    </row>
    <row r="67" spans="1:19" x14ac:dyDescent="0.25">
      <c r="A67" s="2">
        <f t="shared" ca="1" si="213"/>
        <v>0.15770769665845763</v>
      </c>
      <c r="B67" s="1">
        <v>42787</v>
      </c>
      <c r="C67" s="1" t="str">
        <f t="shared" si="214"/>
        <v>February</v>
      </c>
      <c r="D67" t="s">
        <v>14</v>
      </c>
      <c r="E67">
        <v>42.4</v>
      </c>
      <c r="F67" s="2">
        <v>1</v>
      </c>
      <c r="G67">
        <v>28</v>
      </c>
      <c r="H67">
        <v>0.3</v>
      </c>
      <c r="I67">
        <v>18</v>
      </c>
      <c r="J67" s="3">
        <f t="shared" si="215"/>
        <v>5.3999999999999995</v>
      </c>
      <c r="L67" t="s">
        <v>96</v>
      </c>
      <c r="M67" s="2">
        <f t="shared" ref="M67:M68" si="220">AVERAGE(F66:F105)</f>
        <v>0.76750000000000007</v>
      </c>
      <c r="N67">
        <f t="shared" ref="N67:N68" si="221">_xlfn.STDEV.S(F66:F105)</f>
        <v>0.23911964605235844</v>
      </c>
      <c r="Q67" t="s">
        <v>96</v>
      </c>
      <c r="R67" s="2">
        <f t="shared" ref="R67" si="222">AVERAGE(E98:E137)</f>
        <v>64.134999999999991</v>
      </c>
      <c r="S67" s="2">
        <f t="shared" ref="S67" si="223">_xlfn.STDEV.P(E98:E137)</f>
        <v>14.392177562829046</v>
      </c>
    </row>
    <row r="68" spans="1:19" x14ac:dyDescent="0.25">
      <c r="A68" s="2">
        <f t="shared" ca="1" si="213"/>
        <v>0.23151089149295634</v>
      </c>
      <c r="B68" s="1">
        <v>42849</v>
      </c>
      <c r="C68" s="1" t="str">
        <f t="shared" si="214"/>
        <v>April</v>
      </c>
      <c r="D68" t="s">
        <v>12</v>
      </c>
      <c r="E68">
        <v>65.099999999999994</v>
      </c>
      <c r="F68" s="2">
        <v>0.69</v>
      </c>
      <c r="G68">
        <v>48</v>
      </c>
      <c r="H68">
        <v>0.3</v>
      </c>
      <c r="I68">
        <v>27</v>
      </c>
      <c r="J68" s="3">
        <f t="shared" si="215"/>
        <v>8.1</v>
      </c>
      <c r="L68" t="s">
        <v>97</v>
      </c>
      <c r="M68" s="2">
        <f t="shared" si="220"/>
        <v>0.76075000000000004</v>
      </c>
      <c r="N68">
        <f t="shared" si="221"/>
        <v>0.24282934283893673</v>
      </c>
      <c r="Q68" t="s">
        <v>97</v>
      </c>
      <c r="R68" s="2">
        <f t="shared" ref="R68" si="224">AVERAGE(E67:E106)</f>
        <v>64.754999999999995</v>
      </c>
      <c r="S68" s="2">
        <f t="shared" ref="S68" si="225">_xlfn.STDEV.P(E67:E106)</f>
        <v>15.880474646558884</v>
      </c>
    </row>
    <row r="69" spans="1:19" x14ac:dyDescent="0.25">
      <c r="A69" s="2">
        <f t="shared" ca="1" si="213"/>
        <v>0.7723140246431095</v>
      </c>
      <c r="B69" s="1">
        <v>43063</v>
      </c>
      <c r="C69" s="1" t="str">
        <f t="shared" si="214"/>
        <v>November</v>
      </c>
      <c r="D69" t="s">
        <v>20</v>
      </c>
      <c r="E69">
        <v>53.599999999999994</v>
      </c>
      <c r="F69" s="2">
        <v>0.83</v>
      </c>
      <c r="G69">
        <v>46</v>
      </c>
      <c r="H69">
        <v>0.3</v>
      </c>
      <c r="I69">
        <v>22</v>
      </c>
      <c r="J69" s="3">
        <f t="shared" si="215"/>
        <v>6.6</v>
      </c>
      <c r="L69" t="s">
        <v>98</v>
      </c>
      <c r="M69" s="2">
        <f t="shared" ref="M69" si="226">AVERAGE(F100:F139)</f>
        <v>0.77749999999999997</v>
      </c>
      <c r="N69">
        <f t="shared" ref="N69" si="227">_xlfn.STDEV.S(F100:F139)</f>
        <v>0.22335151093264971</v>
      </c>
      <c r="Q69" t="s">
        <v>98</v>
      </c>
      <c r="R69" s="2">
        <f t="shared" ref="R69" si="228">AVERAGE(E100:E139)</f>
        <v>63.109999999999992</v>
      </c>
      <c r="S69" s="2">
        <f t="shared" ref="S69" si="229">_xlfn.STDEV.P(E100:E139)</f>
        <v>15.186734342840136</v>
      </c>
    </row>
    <row r="70" spans="1:19" x14ac:dyDescent="0.25">
      <c r="A70" s="2">
        <f t="shared" ca="1" si="213"/>
        <v>0.38740524676731369</v>
      </c>
      <c r="B70" s="1">
        <v>43071</v>
      </c>
      <c r="C70" s="1" t="str">
        <f t="shared" si="214"/>
        <v>December</v>
      </c>
      <c r="D70" t="s">
        <v>21</v>
      </c>
      <c r="E70">
        <v>44.099999999999994</v>
      </c>
      <c r="F70" s="2">
        <v>1.1100000000000001</v>
      </c>
      <c r="G70">
        <v>35</v>
      </c>
      <c r="H70">
        <v>0.3</v>
      </c>
      <c r="I70">
        <v>17</v>
      </c>
      <c r="J70" s="3">
        <f t="shared" si="215"/>
        <v>5.0999999999999996</v>
      </c>
      <c r="L70" t="s">
        <v>99</v>
      </c>
      <c r="M70" s="2">
        <f t="shared" ref="M70" si="230">AVERAGE(F69:F108)</f>
        <v>0.76900000000000002</v>
      </c>
      <c r="N70">
        <f t="shared" ref="N70" si="231">_xlfn.STDEV.S(F69:F108)</f>
        <v>0.25639312763300787</v>
      </c>
      <c r="Q70" t="s">
        <v>99</v>
      </c>
      <c r="R70" s="2">
        <f t="shared" ref="R70" si="232">AVERAGE(E69:E108)</f>
        <v>64.664999999999992</v>
      </c>
      <c r="S70" s="2">
        <f t="shared" ref="S70" si="233">_xlfn.STDEV.P(E69:E108)</f>
        <v>16.220612657973156</v>
      </c>
    </row>
    <row r="71" spans="1:19" x14ac:dyDescent="0.25">
      <c r="A71" s="2">
        <f t="shared" ca="1" si="213"/>
        <v>0.96313364569505733</v>
      </c>
      <c r="B71" s="1">
        <v>42918</v>
      </c>
      <c r="C71" s="1" t="str">
        <f t="shared" si="214"/>
        <v>July</v>
      </c>
      <c r="D71" t="s">
        <v>10</v>
      </c>
      <c r="E71">
        <v>93.399999999999991</v>
      </c>
      <c r="F71" s="2">
        <v>0.51</v>
      </c>
      <c r="G71">
        <v>68</v>
      </c>
      <c r="H71">
        <v>0.5</v>
      </c>
      <c r="I71">
        <v>38</v>
      </c>
      <c r="J71" s="3">
        <f t="shared" si="215"/>
        <v>19</v>
      </c>
      <c r="L71" t="s">
        <v>100</v>
      </c>
      <c r="M71" s="2">
        <f t="shared" ref="M71" si="234">AVERAGE(F102:F141)</f>
        <v>0.76649999999999996</v>
      </c>
      <c r="N71">
        <f t="shared" ref="N71" si="235">_xlfn.STDEV.S(F102:F141)</f>
        <v>0.22023938025563161</v>
      </c>
      <c r="Q71" t="s">
        <v>100</v>
      </c>
      <c r="R71" s="2">
        <f t="shared" ref="R71" si="236">AVERAGE(E102:E141)</f>
        <v>63.957499999999982</v>
      </c>
      <c r="S71" s="2">
        <f t="shared" ref="S71" si="237">_xlfn.STDEV.P(E102:E141)</f>
        <v>14.594089342949811</v>
      </c>
    </row>
    <row r="72" spans="1:19" x14ac:dyDescent="0.25">
      <c r="A72" s="2">
        <f t="shared" ca="1" si="213"/>
        <v>0.71123342453762406</v>
      </c>
      <c r="B72" s="1">
        <v>42784</v>
      </c>
      <c r="C72" s="1" t="str">
        <f t="shared" si="214"/>
        <v>February</v>
      </c>
      <c r="D72" t="s">
        <v>21</v>
      </c>
      <c r="E72">
        <v>43.699999999999996</v>
      </c>
      <c r="F72" s="2">
        <v>0.95</v>
      </c>
      <c r="G72">
        <v>25</v>
      </c>
      <c r="H72">
        <v>0.3</v>
      </c>
      <c r="I72">
        <v>19</v>
      </c>
      <c r="J72" s="3">
        <f t="shared" si="215"/>
        <v>5.7</v>
      </c>
      <c r="L72" t="s">
        <v>101</v>
      </c>
      <c r="M72" s="2">
        <f t="shared" ref="M72:M73" si="238">AVERAGE(F71:F110)</f>
        <v>0.75800000000000012</v>
      </c>
      <c r="N72">
        <f t="shared" ref="N72:N73" si="239">_xlfn.STDEV.S(F71:F110)</f>
        <v>0.2515816633487683</v>
      </c>
      <c r="Q72" t="s">
        <v>101</v>
      </c>
      <c r="R72" s="2">
        <f t="shared" ref="R72" si="240">AVERAGE(E71:E110)</f>
        <v>65.320000000000007</v>
      </c>
      <c r="S72" s="2">
        <f t="shared" ref="S72" si="241">_xlfn.STDEV.P(E71:E110)</f>
        <v>15.951930917603612</v>
      </c>
    </row>
    <row r="73" spans="1:19" x14ac:dyDescent="0.25">
      <c r="A73" s="2">
        <f t="shared" ca="1" si="213"/>
        <v>0.43925328791816864</v>
      </c>
      <c r="B73" s="1">
        <v>42801</v>
      </c>
      <c r="C73" s="1" t="str">
        <f t="shared" si="214"/>
        <v>March</v>
      </c>
      <c r="D73" t="s">
        <v>14</v>
      </c>
      <c r="E73">
        <v>60.199999999999996</v>
      </c>
      <c r="F73" s="2">
        <v>0.77</v>
      </c>
      <c r="G73">
        <v>32</v>
      </c>
      <c r="H73">
        <v>0.3</v>
      </c>
      <c r="I73">
        <v>24</v>
      </c>
      <c r="J73" s="3">
        <f t="shared" si="215"/>
        <v>7.1999999999999993</v>
      </c>
      <c r="L73" t="s">
        <v>102</v>
      </c>
      <c r="M73" s="2">
        <f t="shared" si="238"/>
        <v>0.76450000000000018</v>
      </c>
      <c r="N73">
        <f t="shared" si="239"/>
        <v>0.2483478742946402</v>
      </c>
      <c r="Q73" t="s">
        <v>102</v>
      </c>
      <c r="R73" s="2">
        <f t="shared" ref="R73:R74" si="242">AVERAGE(E104:E143)</f>
        <v>62.947499999999991</v>
      </c>
      <c r="S73" s="2">
        <f t="shared" ref="S73:S74" si="243">_xlfn.STDEV.P(E104:E143)</f>
        <v>14.285936922372276</v>
      </c>
    </row>
    <row r="74" spans="1:19" x14ac:dyDescent="0.25">
      <c r="A74" s="2">
        <f t="shared" ca="1" si="213"/>
        <v>0.67854515370827617</v>
      </c>
      <c r="B74" s="1">
        <v>42891</v>
      </c>
      <c r="C74" s="1" t="str">
        <f t="shared" si="214"/>
        <v>June</v>
      </c>
      <c r="D74" t="s">
        <v>12</v>
      </c>
      <c r="E74">
        <v>78.599999999999994</v>
      </c>
      <c r="F74" s="2">
        <v>0.59</v>
      </c>
      <c r="G74">
        <v>36</v>
      </c>
      <c r="H74">
        <v>0.3</v>
      </c>
      <c r="I74">
        <v>32</v>
      </c>
      <c r="J74" s="3">
        <f t="shared" si="215"/>
        <v>9.6</v>
      </c>
      <c r="L74" t="s">
        <v>103</v>
      </c>
      <c r="M74" s="2">
        <f t="shared" ref="M74" si="244">AVERAGE(F105:F144)</f>
        <v>0.78649999999999998</v>
      </c>
      <c r="N74">
        <f t="shared" ref="N74" si="245">_xlfn.STDEV.S(F105:F144)</f>
        <v>0.21838040205109976</v>
      </c>
      <c r="Q74" t="s">
        <v>103</v>
      </c>
      <c r="R74" s="2">
        <f t="shared" si="242"/>
        <v>62.464999999999996</v>
      </c>
      <c r="S74" s="2">
        <f t="shared" si="243"/>
        <v>14.321566778812945</v>
      </c>
    </row>
    <row r="75" spans="1:19" x14ac:dyDescent="0.25">
      <c r="A75" s="2">
        <f t="shared" ca="1" si="213"/>
        <v>0.71103456794178221</v>
      </c>
      <c r="B75" s="1">
        <v>42793</v>
      </c>
      <c r="C75" s="1" t="str">
        <f t="shared" si="214"/>
        <v>February</v>
      </c>
      <c r="D75" t="s">
        <v>12</v>
      </c>
      <c r="E75">
        <v>45</v>
      </c>
      <c r="F75" s="2">
        <v>1</v>
      </c>
      <c r="G75">
        <v>34</v>
      </c>
      <c r="H75">
        <v>0.3</v>
      </c>
      <c r="I75">
        <v>20</v>
      </c>
      <c r="J75" s="3">
        <f t="shared" si="215"/>
        <v>6</v>
      </c>
      <c r="L75" t="s">
        <v>104</v>
      </c>
      <c r="M75" s="2">
        <f t="shared" ref="M75" si="246">AVERAGE(F74:F113)</f>
        <v>0.75174999999999992</v>
      </c>
      <c r="N75">
        <f t="shared" ref="N75" si="247">_xlfn.STDEV.S(F74:F113)</f>
        <v>0.25073111044222196</v>
      </c>
      <c r="Q75" t="s">
        <v>104</v>
      </c>
      <c r="R75" s="2">
        <f t="shared" ref="R75" si="248">AVERAGE(E74:E113)</f>
        <v>66.02000000000001</v>
      </c>
      <c r="S75" s="2">
        <f t="shared" ref="S75" si="249">_xlfn.STDEV.P(E74:E113)</f>
        <v>15.845144366650583</v>
      </c>
    </row>
    <row r="76" spans="1:19" x14ac:dyDescent="0.25">
      <c r="A76" s="2">
        <f t="shared" ca="1" si="213"/>
        <v>9.9130559589412637E-2</v>
      </c>
      <c r="B76" s="1">
        <v>42980</v>
      </c>
      <c r="C76" s="1" t="str">
        <f t="shared" si="214"/>
        <v>September</v>
      </c>
      <c r="D76" t="s">
        <v>21</v>
      </c>
      <c r="E76">
        <v>67.399999999999991</v>
      </c>
      <c r="F76" s="2">
        <v>0.69</v>
      </c>
      <c r="G76">
        <v>53</v>
      </c>
      <c r="H76">
        <v>0.3</v>
      </c>
      <c r="I76">
        <v>28</v>
      </c>
      <c r="J76" s="3">
        <f t="shared" si="215"/>
        <v>8.4</v>
      </c>
      <c r="L76" t="s">
        <v>105</v>
      </c>
      <c r="M76" s="2">
        <f t="shared" ref="M76" si="250">AVERAGE(F107:F146)</f>
        <v>0.77975000000000005</v>
      </c>
      <c r="N76">
        <f t="shared" ref="N76" si="251">_xlfn.STDEV.S(F107:F146)</f>
        <v>0.21759156634297594</v>
      </c>
      <c r="Q76" t="s">
        <v>105</v>
      </c>
      <c r="R76" s="2">
        <f t="shared" ref="R76" si="252">AVERAGE(E107:E146)</f>
        <v>63.132500000000007</v>
      </c>
      <c r="S76" s="2">
        <f t="shared" ref="S76" si="253">_xlfn.STDEV.P(E107:E146)</f>
        <v>14.445507735970999</v>
      </c>
    </row>
    <row r="77" spans="1:19" x14ac:dyDescent="0.25">
      <c r="A77" s="2">
        <f t="shared" ca="1" si="213"/>
        <v>0.1686620078101263</v>
      </c>
      <c r="B77" s="1">
        <v>43007</v>
      </c>
      <c r="C77" s="1" t="str">
        <f t="shared" si="214"/>
        <v>September</v>
      </c>
      <c r="D77" t="s">
        <v>20</v>
      </c>
      <c r="E77">
        <v>66.099999999999994</v>
      </c>
      <c r="F77" s="2">
        <v>0.71</v>
      </c>
      <c r="G77">
        <v>48</v>
      </c>
      <c r="H77">
        <v>0.3</v>
      </c>
      <c r="I77">
        <v>27</v>
      </c>
      <c r="J77" s="3">
        <f t="shared" si="215"/>
        <v>8.1</v>
      </c>
      <c r="L77" t="s">
        <v>106</v>
      </c>
      <c r="M77" s="2">
        <f t="shared" ref="M77:M78" si="254">AVERAGE(F76:F115)</f>
        <v>0.75599999999999989</v>
      </c>
      <c r="N77">
        <f t="shared" ref="N77:N78" si="255">_xlfn.STDEV.S(F76:F115)</f>
        <v>0.25084268233706014</v>
      </c>
      <c r="Q77" t="s">
        <v>106</v>
      </c>
      <c r="R77" s="2">
        <f t="shared" ref="R77" si="256">AVERAGE(E76:E115)</f>
        <v>65.750000000000014</v>
      </c>
      <c r="S77" s="2">
        <f t="shared" ref="S77" si="257">_xlfn.STDEV.P(E76:E115)</f>
        <v>15.781967557943984</v>
      </c>
    </row>
    <row r="78" spans="1:19" x14ac:dyDescent="0.25">
      <c r="A78" s="2">
        <f t="shared" ca="1" si="213"/>
        <v>0.14231722207408215</v>
      </c>
      <c r="B78" s="1">
        <v>42890</v>
      </c>
      <c r="C78" s="1" t="str">
        <f t="shared" si="214"/>
        <v>June</v>
      </c>
      <c r="D78" t="s">
        <v>10</v>
      </c>
      <c r="E78">
        <v>90.399999999999991</v>
      </c>
      <c r="F78" s="2">
        <v>0.51</v>
      </c>
      <c r="G78">
        <v>43</v>
      </c>
      <c r="H78">
        <v>0.3</v>
      </c>
      <c r="I78">
        <v>38</v>
      </c>
      <c r="J78" s="3">
        <f t="shared" si="215"/>
        <v>11.4</v>
      </c>
      <c r="L78" t="s">
        <v>107</v>
      </c>
      <c r="M78" s="2">
        <f t="shared" si="254"/>
        <v>0.75449999999999995</v>
      </c>
      <c r="N78">
        <f t="shared" si="255"/>
        <v>0.25142618838364528</v>
      </c>
      <c r="Q78" t="s">
        <v>107</v>
      </c>
      <c r="R78" s="2">
        <f t="shared" ref="R78" si="258">AVERAGE(E109:E148)</f>
        <v>64.61999999999999</v>
      </c>
      <c r="S78" s="2">
        <f t="shared" ref="S78" si="259">_xlfn.STDEV.P(E109:E148)</f>
        <v>14.39514154150627</v>
      </c>
    </row>
    <row r="79" spans="1:19" x14ac:dyDescent="0.25">
      <c r="A79" s="2">
        <f t="shared" ca="1" si="213"/>
        <v>0.48263125499509762</v>
      </c>
      <c r="B79" s="1">
        <v>42907</v>
      </c>
      <c r="C79" s="1" t="str">
        <f t="shared" si="214"/>
        <v>June</v>
      </c>
      <c r="D79" t="s">
        <v>16</v>
      </c>
      <c r="E79">
        <v>94.3</v>
      </c>
      <c r="F79" s="2">
        <v>0.47</v>
      </c>
      <c r="G79">
        <v>76</v>
      </c>
      <c r="H79">
        <v>0.3</v>
      </c>
      <c r="I79">
        <v>41</v>
      </c>
      <c r="J79" s="3">
        <f t="shared" si="215"/>
        <v>12.299999999999999</v>
      </c>
      <c r="L79" t="s">
        <v>108</v>
      </c>
      <c r="M79" s="2">
        <f t="shared" ref="M79" si="260">AVERAGE(F110:F149)</f>
        <v>0.75325000000000009</v>
      </c>
      <c r="N79">
        <f t="shared" ref="N79" si="261">_xlfn.STDEV.S(F110:F149)</f>
        <v>0.2027172781777489</v>
      </c>
      <c r="Q79" t="s">
        <v>108</v>
      </c>
      <c r="R79" s="2">
        <f t="shared" ref="R79" si="262">AVERAGE(E78:E117)</f>
        <v>66.292500000000018</v>
      </c>
      <c r="S79" s="2">
        <f t="shared" ref="S79" si="263">_xlfn.STDEV.P(E78:E117)</f>
        <v>15.999709177044299</v>
      </c>
    </row>
    <row r="80" spans="1:19" x14ac:dyDescent="0.25">
      <c r="A80" s="2">
        <f t="shared" ca="1" si="213"/>
        <v>0.16897578403463376</v>
      </c>
      <c r="B80" s="1">
        <v>42884</v>
      </c>
      <c r="C80" s="1" t="str">
        <f t="shared" si="214"/>
        <v>May</v>
      </c>
      <c r="D80" t="s">
        <v>12</v>
      </c>
      <c r="E80">
        <v>66.699999999999989</v>
      </c>
      <c r="F80" s="2">
        <v>0.65</v>
      </c>
      <c r="G80">
        <v>32</v>
      </c>
      <c r="H80">
        <v>0.3</v>
      </c>
      <c r="I80">
        <v>29</v>
      </c>
      <c r="J80" s="3">
        <f t="shared" si="215"/>
        <v>8.6999999999999993</v>
      </c>
      <c r="L80" t="s">
        <v>109</v>
      </c>
      <c r="M80" s="2">
        <f t="shared" ref="M80" si="264">AVERAGE(F79:F118)</f>
        <v>0.75949999999999984</v>
      </c>
      <c r="N80">
        <f t="shared" ref="N80" si="265">_xlfn.STDEV.S(F79:F118)</f>
        <v>0.24989177144495453</v>
      </c>
      <c r="Q80" t="s">
        <v>109</v>
      </c>
      <c r="R80" s="2">
        <f t="shared" ref="R80" si="266">AVERAGE(E111:E150)</f>
        <v>64.70999999999998</v>
      </c>
      <c r="S80" s="2">
        <f t="shared" ref="S80" si="267">_xlfn.STDEV.P(E111:E150)</f>
        <v>14.275727652207481</v>
      </c>
    </row>
    <row r="81" spans="1:19" x14ac:dyDescent="0.25">
      <c r="A81" s="2">
        <f t="shared" ca="1" si="213"/>
        <v>0.84134532025797548</v>
      </c>
      <c r="B81" s="1">
        <v>42959</v>
      </c>
      <c r="C81" s="1" t="str">
        <f t="shared" si="214"/>
        <v>August</v>
      </c>
      <c r="D81" t="s">
        <v>21</v>
      </c>
      <c r="E81">
        <v>67.699999999999989</v>
      </c>
      <c r="F81" s="2">
        <v>0.65</v>
      </c>
      <c r="G81">
        <v>43</v>
      </c>
      <c r="H81">
        <v>0.5</v>
      </c>
      <c r="I81">
        <v>29</v>
      </c>
      <c r="J81" s="3">
        <f t="shared" si="215"/>
        <v>14.5</v>
      </c>
      <c r="L81" t="s">
        <v>110</v>
      </c>
      <c r="M81" s="2">
        <f t="shared" ref="M81" si="268">AVERAGE(F112:F151)</f>
        <v>0.75675000000000003</v>
      </c>
      <c r="N81">
        <f t="shared" ref="N81" si="269">_xlfn.STDEV.S(F112:F151)</f>
        <v>0.20174098016249192</v>
      </c>
      <c r="Q81" t="s">
        <v>110</v>
      </c>
      <c r="R81" s="2">
        <f t="shared" ref="R81" si="270">AVERAGE(E80:E119)</f>
        <v>64.880000000000024</v>
      </c>
      <c r="S81" s="2">
        <f t="shared" ref="S81" si="271">_xlfn.STDEV.P(E80:E119)</f>
        <v>14.948514976411419</v>
      </c>
    </row>
    <row r="82" spans="1:19" x14ac:dyDescent="0.25">
      <c r="A82" s="2">
        <f t="shared" ca="1" si="213"/>
        <v>0.49783242000894812</v>
      </c>
      <c r="B82" s="1">
        <v>42994</v>
      </c>
      <c r="C82" s="1" t="str">
        <f t="shared" si="214"/>
        <v>September</v>
      </c>
      <c r="D82" t="s">
        <v>21</v>
      </c>
      <c r="E82">
        <v>68.099999999999994</v>
      </c>
      <c r="F82" s="2">
        <v>0.69</v>
      </c>
      <c r="G82">
        <v>37</v>
      </c>
      <c r="H82">
        <v>0.3</v>
      </c>
      <c r="I82">
        <v>27</v>
      </c>
      <c r="J82" s="3">
        <f t="shared" si="215"/>
        <v>8.1</v>
      </c>
      <c r="L82" t="s">
        <v>111</v>
      </c>
      <c r="M82" s="2">
        <f t="shared" ref="M82:M83" si="272">AVERAGE(F81:F120)</f>
        <v>0.76699999999999968</v>
      </c>
      <c r="N82">
        <f t="shared" ref="N82:N83" si="273">_xlfn.STDEV.S(F81:F120)</f>
        <v>0.24544256208337559</v>
      </c>
      <c r="Q82" t="s">
        <v>111</v>
      </c>
      <c r="R82" s="2">
        <f t="shared" ref="R82" si="274">AVERAGE(E113:E152)</f>
        <v>65.077499999999972</v>
      </c>
      <c r="S82" s="2">
        <f t="shared" ref="S82" si="275">_xlfn.STDEV.P(E113:E152)</f>
        <v>14.606479512531457</v>
      </c>
    </row>
    <row r="83" spans="1:19" x14ac:dyDescent="0.25">
      <c r="A83" s="2">
        <f t="shared" ca="1" si="213"/>
        <v>0.2055320058622373</v>
      </c>
      <c r="B83" s="1">
        <v>42990</v>
      </c>
      <c r="C83" s="1" t="str">
        <f t="shared" si="214"/>
        <v>September</v>
      </c>
      <c r="D83" t="s">
        <v>14</v>
      </c>
      <c r="E83">
        <v>61.099999999999994</v>
      </c>
      <c r="F83" s="2">
        <v>0.71</v>
      </c>
      <c r="G83">
        <v>36</v>
      </c>
      <c r="H83">
        <v>0.3</v>
      </c>
      <c r="I83">
        <v>27</v>
      </c>
      <c r="J83" s="3">
        <f t="shared" si="215"/>
        <v>8.1</v>
      </c>
      <c r="L83" t="s">
        <v>112</v>
      </c>
      <c r="M83" s="2">
        <f t="shared" si="272"/>
        <v>0.76699999999999968</v>
      </c>
      <c r="N83">
        <f t="shared" si="273"/>
        <v>0.24544256208337559</v>
      </c>
      <c r="Q83" t="s">
        <v>112</v>
      </c>
      <c r="R83" s="2">
        <f t="shared" ref="R83" si="276">AVERAGE(E82:E121)</f>
        <v>64.73250000000003</v>
      </c>
      <c r="S83" s="2">
        <f t="shared" ref="S83" si="277">_xlfn.STDEV.P(E82:E121)</f>
        <v>14.994255358302915</v>
      </c>
    </row>
    <row r="84" spans="1:19" x14ac:dyDescent="0.25">
      <c r="A84" s="2">
        <f t="shared" ca="1" si="213"/>
        <v>0.60080102577711636</v>
      </c>
      <c r="B84" s="1">
        <v>42770</v>
      </c>
      <c r="C84" s="1" t="str">
        <f t="shared" si="214"/>
        <v>February</v>
      </c>
      <c r="D84" t="s">
        <v>21</v>
      </c>
      <c r="E84">
        <v>56.599999999999994</v>
      </c>
      <c r="F84" s="2">
        <v>0.83</v>
      </c>
      <c r="G84">
        <v>46</v>
      </c>
      <c r="H84">
        <v>0.3</v>
      </c>
      <c r="I84">
        <v>22</v>
      </c>
      <c r="J84" s="3">
        <f t="shared" si="215"/>
        <v>6.6</v>
      </c>
      <c r="L84" t="s">
        <v>113</v>
      </c>
      <c r="M84" s="2">
        <f t="shared" ref="M84" si="278">AVERAGE(F115:F154)</f>
        <v>0.76424999999999998</v>
      </c>
      <c r="N84">
        <f t="shared" ref="N84" si="279">_xlfn.STDEV.S(F115:F154)</f>
        <v>0.20847292759123776</v>
      </c>
      <c r="Q84" t="s">
        <v>113</v>
      </c>
      <c r="R84" s="2">
        <f t="shared" ref="R84:R85" si="280">AVERAGE(E115:E154)</f>
        <v>63.867499999999986</v>
      </c>
      <c r="S84" s="2">
        <f t="shared" ref="S84:S85" si="281">_xlfn.STDEV.P(E115:E154)</f>
        <v>13.918106686974328</v>
      </c>
    </row>
    <row r="85" spans="1:19" x14ac:dyDescent="0.25">
      <c r="A85" s="2">
        <f t="shared" ca="1" si="213"/>
        <v>0.78740488407303943</v>
      </c>
      <c r="B85" s="1">
        <v>43079</v>
      </c>
      <c r="C85" s="1" t="str">
        <f t="shared" si="214"/>
        <v>December</v>
      </c>
      <c r="D85" t="s">
        <v>10</v>
      </c>
      <c r="E85">
        <v>31.299999999999997</v>
      </c>
      <c r="F85" s="2">
        <v>1.82</v>
      </c>
      <c r="G85">
        <v>15</v>
      </c>
      <c r="H85">
        <v>0.3</v>
      </c>
      <c r="I85">
        <v>11</v>
      </c>
      <c r="J85" s="3">
        <f t="shared" si="215"/>
        <v>3.3</v>
      </c>
      <c r="L85" t="s">
        <v>114</v>
      </c>
      <c r="M85" s="2">
        <f t="shared" ref="M85" si="282">AVERAGE(F84:F123)</f>
        <v>0.76749999999999974</v>
      </c>
      <c r="N85">
        <f t="shared" ref="N85" si="283">_xlfn.STDEV.S(F84:F123)</f>
        <v>0.24567802569153924</v>
      </c>
      <c r="Q85" t="s">
        <v>114</v>
      </c>
      <c r="R85" s="2">
        <f t="shared" si="280"/>
        <v>63.562499999999979</v>
      </c>
      <c r="S85" s="2">
        <f t="shared" si="281"/>
        <v>13.927197986314471</v>
      </c>
    </row>
    <row r="86" spans="1:19" x14ac:dyDescent="0.25">
      <c r="A86" s="2">
        <f t="shared" ca="1" si="213"/>
        <v>0.80220643008747949</v>
      </c>
      <c r="B86" s="1">
        <v>42921</v>
      </c>
      <c r="C86" s="1" t="str">
        <f t="shared" si="214"/>
        <v>July</v>
      </c>
      <c r="D86" t="s">
        <v>16</v>
      </c>
      <c r="E86">
        <v>73.599999999999994</v>
      </c>
      <c r="F86" s="2">
        <v>0.63</v>
      </c>
      <c r="G86">
        <v>55</v>
      </c>
      <c r="H86">
        <v>0.5</v>
      </c>
      <c r="I86">
        <v>32</v>
      </c>
      <c r="J86" s="3">
        <f t="shared" si="215"/>
        <v>16</v>
      </c>
      <c r="L86" t="s">
        <v>115</v>
      </c>
      <c r="M86" s="2">
        <f t="shared" ref="M86" si="284">AVERAGE(F117:F156)</f>
        <v>0.77074999999999994</v>
      </c>
      <c r="N86">
        <f t="shared" ref="N86" si="285">_xlfn.STDEV.S(F117:F156)</f>
        <v>0.2073444736886681</v>
      </c>
      <c r="Q86" t="s">
        <v>115</v>
      </c>
      <c r="R86" s="2">
        <f t="shared" ref="R86" si="286">AVERAGE(E85:E124)</f>
        <v>64.690000000000026</v>
      </c>
      <c r="S86" s="2">
        <f t="shared" ref="S86" si="287">_xlfn.STDEV.P(E85:E124)</f>
        <v>15.080364717074882</v>
      </c>
    </row>
    <row r="87" spans="1:19" x14ac:dyDescent="0.25">
      <c r="A87" s="2">
        <f t="shared" ca="1" si="213"/>
        <v>0.89796042951956845</v>
      </c>
      <c r="B87" s="1">
        <v>42839</v>
      </c>
      <c r="C87" s="1" t="str">
        <f t="shared" si="214"/>
        <v>April</v>
      </c>
      <c r="D87" t="s">
        <v>20</v>
      </c>
      <c r="E87">
        <v>61.499999999999993</v>
      </c>
      <c r="F87" s="2">
        <v>0.77</v>
      </c>
      <c r="G87">
        <v>49</v>
      </c>
      <c r="H87">
        <v>0.3</v>
      </c>
      <c r="I87">
        <v>25</v>
      </c>
      <c r="J87" s="3">
        <f t="shared" si="215"/>
        <v>7.5</v>
      </c>
      <c r="L87" t="s">
        <v>116</v>
      </c>
      <c r="M87" s="2">
        <f t="shared" ref="M87:M88" si="288">AVERAGE(F86:F125)</f>
        <v>0.74124999999999974</v>
      </c>
      <c r="N87">
        <f t="shared" ref="N87:N88" si="289">_xlfn.STDEV.S(F86:F125)</f>
        <v>0.17676853618394828</v>
      </c>
      <c r="Q87" t="s">
        <v>116</v>
      </c>
      <c r="R87" s="2">
        <f t="shared" ref="R87" si="290">AVERAGE(E118:E157)</f>
        <v>62.294999999999995</v>
      </c>
      <c r="S87" s="2">
        <f t="shared" ref="S87" si="291">_xlfn.STDEV.P(E118:E157)</f>
        <v>13.784773302452258</v>
      </c>
    </row>
    <row r="88" spans="1:19" x14ac:dyDescent="0.25">
      <c r="A88" s="2">
        <f t="shared" ca="1" si="213"/>
        <v>0.98317768545122797</v>
      </c>
      <c r="B88" s="1">
        <v>42800</v>
      </c>
      <c r="C88" s="1" t="str">
        <f t="shared" si="214"/>
        <v>March</v>
      </c>
      <c r="D88" t="s">
        <v>12</v>
      </c>
      <c r="E88">
        <v>61.199999999999996</v>
      </c>
      <c r="F88" s="2">
        <v>0.77</v>
      </c>
      <c r="G88">
        <v>28</v>
      </c>
      <c r="H88">
        <v>0.3</v>
      </c>
      <c r="I88">
        <v>24</v>
      </c>
      <c r="J88" s="3">
        <f t="shared" si="215"/>
        <v>7.1999999999999993</v>
      </c>
      <c r="L88" t="s">
        <v>117</v>
      </c>
      <c r="M88" s="2">
        <f t="shared" si="288"/>
        <v>0.74399999999999966</v>
      </c>
      <c r="N88">
        <f t="shared" si="289"/>
        <v>0.1758466698065439</v>
      </c>
      <c r="Q88" t="s">
        <v>117</v>
      </c>
      <c r="R88" s="2">
        <f t="shared" ref="R88" si="292">AVERAGE(E87:E126)</f>
        <v>65.100000000000009</v>
      </c>
      <c r="S88" s="2">
        <f t="shared" ref="S88" si="293">_xlfn.STDEV.P(E87:E126)</f>
        <v>14.080997833960412</v>
      </c>
    </row>
    <row r="89" spans="1:19" x14ac:dyDescent="0.25">
      <c r="A89" s="2">
        <f t="shared" ca="1" si="213"/>
        <v>0.70158167451445419</v>
      </c>
      <c r="B89" s="1">
        <v>42976</v>
      </c>
      <c r="C89" s="1" t="str">
        <f t="shared" si="214"/>
        <v>August</v>
      </c>
      <c r="D89" t="s">
        <v>14</v>
      </c>
      <c r="E89">
        <v>75</v>
      </c>
      <c r="F89" s="2">
        <v>0.65</v>
      </c>
      <c r="G89">
        <v>40</v>
      </c>
      <c r="H89">
        <v>0.5</v>
      </c>
      <c r="I89">
        <v>30</v>
      </c>
      <c r="J89" s="3">
        <f t="shared" si="215"/>
        <v>15</v>
      </c>
      <c r="L89" t="s">
        <v>118</v>
      </c>
      <c r="M89" s="2">
        <f t="shared" ref="M89" si="294">AVERAGE(F120:F159)</f>
        <v>0.80174999999999996</v>
      </c>
      <c r="N89">
        <f t="shared" ref="N89" si="295">_xlfn.STDEV.S(F120:F159)</f>
        <v>0.24986034560868636</v>
      </c>
      <c r="Q89" t="s">
        <v>118</v>
      </c>
      <c r="R89" s="2">
        <f t="shared" ref="R89" si="296">AVERAGE(E120:E159)</f>
        <v>61.622499999999988</v>
      </c>
      <c r="S89" s="2">
        <f t="shared" ref="S89" si="297">_xlfn.STDEV.P(E120:E159)</f>
        <v>14.591889656586643</v>
      </c>
    </row>
    <row r="90" spans="1:19" x14ac:dyDescent="0.25">
      <c r="A90" s="2">
        <f t="shared" ca="1" si="213"/>
        <v>0.61893239776433429</v>
      </c>
      <c r="B90" s="1">
        <v>42901</v>
      </c>
      <c r="C90" s="1" t="str">
        <f t="shared" si="214"/>
        <v>June</v>
      </c>
      <c r="D90" t="s">
        <v>18</v>
      </c>
      <c r="E90">
        <v>84.8</v>
      </c>
      <c r="F90" s="2">
        <v>0.56000000000000005</v>
      </c>
      <c r="G90">
        <v>50</v>
      </c>
      <c r="H90">
        <v>0.3</v>
      </c>
      <c r="I90">
        <v>36</v>
      </c>
      <c r="J90" s="3">
        <f t="shared" si="215"/>
        <v>10.799999999999999</v>
      </c>
      <c r="L90" t="s">
        <v>119</v>
      </c>
      <c r="M90" s="2">
        <f t="shared" ref="M90" si="298">AVERAGE(F89:F128)</f>
        <v>0.75499999999999967</v>
      </c>
      <c r="N90">
        <f t="shared" ref="N90" si="299">_xlfn.STDEV.S(F89:F128)</f>
        <v>0.18899192765287409</v>
      </c>
      <c r="Q90" t="s">
        <v>119</v>
      </c>
      <c r="R90" s="2">
        <f t="shared" ref="R90" si="300">AVERAGE(E89:E128)</f>
        <v>64.307500000000005</v>
      </c>
      <c r="S90" s="2">
        <f t="shared" ref="S90" si="301">_xlfn.STDEV.P(E89:E128)</f>
        <v>14.944905277384617</v>
      </c>
    </row>
    <row r="91" spans="1:19" x14ac:dyDescent="0.25">
      <c r="A91" s="2">
        <f t="shared" ca="1" si="213"/>
        <v>0.35331381873186796</v>
      </c>
      <c r="B91" s="1">
        <v>42848</v>
      </c>
      <c r="C91" s="1" t="str">
        <f t="shared" si="214"/>
        <v>April</v>
      </c>
      <c r="D91" t="s">
        <v>10</v>
      </c>
      <c r="E91">
        <v>60.8</v>
      </c>
      <c r="F91" s="2">
        <v>0.77</v>
      </c>
      <c r="G91">
        <v>50</v>
      </c>
      <c r="H91">
        <v>0.3</v>
      </c>
      <c r="I91">
        <v>26</v>
      </c>
      <c r="J91" s="3">
        <f t="shared" si="215"/>
        <v>7.8</v>
      </c>
      <c r="L91" t="s">
        <v>120</v>
      </c>
      <c r="M91" s="2">
        <f t="shared" ref="M91" si="302">AVERAGE(F122:F161)</f>
        <v>0.81475000000000009</v>
      </c>
      <c r="N91">
        <f t="shared" ref="N91" si="303">_xlfn.STDEV.S(F122:F161)</f>
        <v>0.25906129855741905</v>
      </c>
      <c r="Q91" t="s">
        <v>120</v>
      </c>
      <c r="R91" s="2">
        <f t="shared" ref="R91" si="304">AVERAGE(E122:E161)</f>
        <v>60.957499999999982</v>
      </c>
      <c r="S91" s="2">
        <f t="shared" ref="S91" si="305">_xlfn.STDEV.P(E122:E161)</f>
        <v>15.068375617497741</v>
      </c>
    </row>
    <row r="92" spans="1:19" x14ac:dyDescent="0.25">
      <c r="A92" s="2">
        <f t="shared" ca="1" si="213"/>
        <v>0.88321332635206873</v>
      </c>
      <c r="B92" s="1">
        <v>43019</v>
      </c>
      <c r="C92" s="1" t="str">
        <f t="shared" si="214"/>
        <v>October</v>
      </c>
      <c r="D92" t="s">
        <v>16</v>
      </c>
      <c r="E92">
        <v>61.499999999999993</v>
      </c>
      <c r="F92" s="2">
        <v>0.77</v>
      </c>
      <c r="G92">
        <v>47</v>
      </c>
      <c r="H92">
        <v>0.3</v>
      </c>
      <c r="I92">
        <v>25</v>
      </c>
      <c r="J92" s="3">
        <f t="shared" si="215"/>
        <v>7.5</v>
      </c>
      <c r="L92" t="s">
        <v>121</v>
      </c>
      <c r="M92" s="2">
        <f t="shared" ref="M92:M93" si="306">AVERAGE(F91:F130)</f>
        <v>0.76324999999999965</v>
      </c>
      <c r="N92">
        <f t="shared" ref="N92:N93" si="307">_xlfn.STDEV.S(F91:F130)</f>
        <v>0.18560210404421995</v>
      </c>
      <c r="Q92" t="s">
        <v>121</v>
      </c>
      <c r="R92" s="2">
        <f t="shared" ref="R92" si="308">AVERAGE(E91:E130)</f>
        <v>63.362499999999997</v>
      </c>
      <c r="S92" s="2">
        <f t="shared" ref="S92" si="309">_xlfn.STDEV.P(E91:E130)</f>
        <v>14.479635484016814</v>
      </c>
    </row>
    <row r="93" spans="1:19" x14ac:dyDescent="0.25">
      <c r="A93" s="2">
        <f t="shared" ca="1" si="213"/>
        <v>0.74042228914001307</v>
      </c>
      <c r="B93" s="1">
        <v>42881</v>
      </c>
      <c r="C93" s="1" t="str">
        <f t="shared" si="214"/>
        <v>May</v>
      </c>
      <c r="D93" t="s">
        <v>20</v>
      </c>
      <c r="E93">
        <v>72</v>
      </c>
      <c r="F93" s="2">
        <v>0.67</v>
      </c>
      <c r="G93">
        <v>63</v>
      </c>
      <c r="H93">
        <v>0.3</v>
      </c>
      <c r="I93">
        <v>30</v>
      </c>
      <c r="J93" s="3">
        <f t="shared" si="215"/>
        <v>9</v>
      </c>
      <c r="L93" t="s">
        <v>122</v>
      </c>
      <c r="M93" s="2">
        <f t="shared" si="306"/>
        <v>0.7607499999999997</v>
      </c>
      <c r="N93">
        <f t="shared" si="307"/>
        <v>0.18618143205224849</v>
      </c>
      <c r="Q93" t="s">
        <v>122</v>
      </c>
      <c r="R93" s="2">
        <f t="shared" ref="R93" si="310">AVERAGE(E124:E163)</f>
        <v>60.349999999999987</v>
      </c>
      <c r="S93" s="2">
        <f t="shared" ref="S93" si="311">_xlfn.STDEV.P(E124:E163)</f>
        <v>15.08482681372246</v>
      </c>
    </row>
    <row r="94" spans="1:19" x14ac:dyDescent="0.25">
      <c r="A94" s="2">
        <f t="shared" ca="1" si="213"/>
        <v>0.68350110697668698</v>
      </c>
      <c r="B94" s="1">
        <v>42875</v>
      </c>
      <c r="C94" s="1" t="str">
        <f t="shared" si="214"/>
        <v>May</v>
      </c>
      <c r="D94" t="s">
        <v>21</v>
      </c>
      <c r="E94">
        <v>64.399999999999991</v>
      </c>
      <c r="F94" s="2">
        <v>0.67</v>
      </c>
      <c r="G94">
        <v>59</v>
      </c>
      <c r="H94">
        <v>0.3</v>
      </c>
      <c r="I94">
        <v>28</v>
      </c>
      <c r="J94" s="3">
        <f t="shared" si="215"/>
        <v>8.4</v>
      </c>
      <c r="L94" t="s">
        <v>123</v>
      </c>
      <c r="M94" s="2">
        <f t="shared" ref="M94" si="312">AVERAGE(F125:F164)</f>
        <v>0.81924999999999992</v>
      </c>
      <c r="N94">
        <f t="shared" ref="N94" si="313">_xlfn.STDEV.S(F125:F164)</f>
        <v>0.25982624864932252</v>
      </c>
      <c r="Q94" t="s">
        <v>123</v>
      </c>
      <c r="R94" s="2">
        <f t="shared" ref="R94" si="314">AVERAGE(E93:E132)</f>
        <v>63.697500000000005</v>
      </c>
      <c r="S94" s="2">
        <f t="shared" ref="S94" si="315">_xlfn.STDEV.P(E93:E132)</f>
        <v>14.504128507083704</v>
      </c>
    </row>
    <row r="95" spans="1:19" x14ac:dyDescent="0.25">
      <c r="A95" s="2">
        <f t="shared" ca="1" si="213"/>
        <v>0.35839384706261102</v>
      </c>
      <c r="B95" s="1">
        <v>42939</v>
      </c>
      <c r="C95" s="1" t="str">
        <f t="shared" si="214"/>
        <v>July</v>
      </c>
      <c r="D95" t="s">
        <v>10</v>
      </c>
      <c r="E95">
        <v>89.1</v>
      </c>
      <c r="F95" s="2">
        <v>0.51</v>
      </c>
      <c r="G95">
        <v>72</v>
      </c>
      <c r="H95">
        <v>0.5</v>
      </c>
      <c r="I95">
        <v>37</v>
      </c>
      <c r="J95" s="3">
        <f t="shared" si="215"/>
        <v>18.5</v>
      </c>
      <c r="L95" t="s">
        <v>124</v>
      </c>
      <c r="M95" s="2">
        <f t="shared" ref="M95" si="316">AVERAGE(F94:F133)</f>
        <v>0.7699999999999998</v>
      </c>
      <c r="N95">
        <f t="shared" ref="N95" si="317">_xlfn.STDEV.S(F94:F133)</f>
        <v>0.19826167634641981</v>
      </c>
      <c r="Q95" t="s">
        <v>124</v>
      </c>
      <c r="R95" s="2">
        <f t="shared" ref="R95:R96" si="318">AVERAGE(E126:E165)</f>
        <v>60.219999999999992</v>
      </c>
      <c r="S95" s="2">
        <f t="shared" ref="S95:S96" si="319">_xlfn.STDEV.P(E126:E165)</f>
        <v>15.810853866885259</v>
      </c>
    </row>
    <row r="96" spans="1:19" x14ac:dyDescent="0.25">
      <c r="A96" s="2">
        <f t="shared" ca="1" si="213"/>
        <v>0.59444821892702215</v>
      </c>
      <c r="B96" s="1">
        <v>43058</v>
      </c>
      <c r="C96" s="1" t="str">
        <f t="shared" si="214"/>
        <v>November</v>
      </c>
      <c r="D96" t="s">
        <v>10</v>
      </c>
      <c r="E96">
        <v>55.9</v>
      </c>
      <c r="F96" s="2">
        <v>0.87</v>
      </c>
      <c r="G96">
        <v>34</v>
      </c>
      <c r="H96">
        <v>0.3</v>
      </c>
      <c r="I96">
        <v>23</v>
      </c>
      <c r="J96" s="3">
        <f t="shared" si="215"/>
        <v>6.8999999999999995</v>
      </c>
      <c r="L96" t="s">
        <v>125</v>
      </c>
      <c r="M96" s="2">
        <f t="shared" ref="M96" si="320">AVERAGE(F127:F166)</f>
        <v>0.83199999999999963</v>
      </c>
      <c r="N96">
        <f t="shared" ref="N96" si="321">_xlfn.STDEV.S(F127:F166)</f>
        <v>0.2724645354480531</v>
      </c>
      <c r="Q96" t="s">
        <v>125</v>
      </c>
      <c r="R96" s="2">
        <f t="shared" si="318"/>
        <v>60.260000000000005</v>
      </c>
      <c r="S96" s="2">
        <f t="shared" si="319"/>
        <v>15.811005660614988</v>
      </c>
    </row>
    <row r="97" spans="1:19" x14ac:dyDescent="0.25">
      <c r="A97" s="2">
        <f t="shared" ca="1" si="213"/>
        <v>0.77194371203242695</v>
      </c>
      <c r="B97" s="1">
        <v>42744</v>
      </c>
      <c r="C97" s="1" t="str">
        <f t="shared" si="214"/>
        <v>January</v>
      </c>
      <c r="D97" t="s">
        <v>12</v>
      </c>
      <c r="E97">
        <v>38.099999999999994</v>
      </c>
      <c r="F97" s="2">
        <v>1.18</v>
      </c>
      <c r="G97">
        <v>20</v>
      </c>
      <c r="H97">
        <v>0.3</v>
      </c>
      <c r="I97">
        <v>17</v>
      </c>
      <c r="J97" s="3">
        <f t="shared" si="215"/>
        <v>5.0999999999999996</v>
      </c>
      <c r="L97" t="s">
        <v>126</v>
      </c>
      <c r="M97" s="2">
        <f t="shared" ref="M97:M98" si="322">AVERAGE(F96:F135)</f>
        <v>0.7709999999999998</v>
      </c>
      <c r="N97">
        <f t="shared" ref="N97:N98" si="323">_xlfn.STDEV.S(F96:F135)</f>
        <v>0.19784479801744714</v>
      </c>
      <c r="Q97" t="s">
        <v>126</v>
      </c>
      <c r="R97" s="2">
        <f t="shared" ref="R97" si="324">AVERAGE(E96:E135)</f>
        <v>62.85</v>
      </c>
      <c r="S97" s="2">
        <f t="shared" ref="S97" si="325">_xlfn.STDEV.P(E96:E135)</f>
        <v>14.623405896028411</v>
      </c>
    </row>
    <row r="98" spans="1:19" x14ac:dyDescent="0.25">
      <c r="A98" s="2">
        <f t="shared" ca="1" si="213"/>
        <v>0.80317370363039886</v>
      </c>
      <c r="B98" s="1">
        <v>42859</v>
      </c>
      <c r="C98" s="1" t="str">
        <f t="shared" si="214"/>
        <v>May</v>
      </c>
      <c r="D98" t="s">
        <v>18</v>
      </c>
      <c r="E98">
        <v>71.3</v>
      </c>
      <c r="F98" s="2">
        <v>0.63</v>
      </c>
      <c r="G98">
        <v>64</v>
      </c>
      <c r="H98">
        <v>0.3</v>
      </c>
      <c r="I98">
        <v>31</v>
      </c>
      <c r="J98" s="3">
        <f t="shared" si="215"/>
        <v>9.2999999999999989</v>
      </c>
      <c r="L98" t="s">
        <v>127</v>
      </c>
      <c r="M98" s="2">
        <f t="shared" si="322"/>
        <v>0.76849999999999985</v>
      </c>
      <c r="N98">
        <f t="shared" si="323"/>
        <v>0.19719247398131598</v>
      </c>
      <c r="Q98" t="s">
        <v>127</v>
      </c>
      <c r="R98" s="2">
        <f t="shared" ref="R98" si="326">AVERAGE(E129:E168)</f>
        <v>60.607500000000002</v>
      </c>
      <c r="S98" s="2">
        <f t="shared" ref="S98" si="327">_xlfn.STDEV.P(E129:E168)</f>
        <v>15.670200820346851</v>
      </c>
    </row>
    <row r="99" spans="1:19" x14ac:dyDescent="0.25">
      <c r="A99" s="2">
        <f t="shared" ca="1" si="213"/>
        <v>0.64984777100186319</v>
      </c>
      <c r="B99" s="1">
        <v>42861</v>
      </c>
      <c r="C99" s="1" t="str">
        <f t="shared" si="214"/>
        <v>May</v>
      </c>
      <c r="D99" t="s">
        <v>21</v>
      </c>
      <c r="E99">
        <v>66.699999999999989</v>
      </c>
      <c r="F99" s="2">
        <v>0.67</v>
      </c>
      <c r="G99">
        <v>51</v>
      </c>
      <c r="H99">
        <v>0.3</v>
      </c>
      <c r="I99">
        <v>29</v>
      </c>
      <c r="J99" s="3">
        <f t="shared" si="215"/>
        <v>8.6999999999999993</v>
      </c>
      <c r="L99" t="s">
        <v>128</v>
      </c>
      <c r="M99" s="2">
        <f t="shared" ref="M99" si="328">AVERAGE(F130:F169)</f>
        <v>0.83099999999999974</v>
      </c>
      <c r="N99">
        <f t="shared" ref="N99" si="329">_xlfn.STDEV.S(F130:F169)</f>
        <v>0.27586507292794216</v>
      </c>
      <c r="Q99" t="s">
        <v>128</v>
      </c>
      <c r="R99" s="2">
        <f t="shared" ref="R99" si="330">AVERAGE(E98:E137)</f>
        <v>64.134999999999991</v>
      </c>
      <c r="S99" s="2">
        <f t="shared" ref="S99" si="331">_xlfn.STDEV.P(E98:E137)</f>
        <v>14.392177562829046</v>
      </c>
    </row>
    <row r="100" spans="1:19" x14ac:dyDescent="0.25">
      <c r="A100" s="2">
        <f t="shared" ca="1" si="213"/>
        <v>0.78304442098415927</v>
      </c>
      <c r="B100" s="1">
        <v>42769</v>
      </c>
      <c r="C100" s="1" t="str">
        <f t="shared" si="214"/>
        <v>February</v>
      </c>
      <c r="D100" t="s">
        <v>20</v>
      </c>
      <c r="E100">
        <v>50.3</v>
      </c>
      <c r="F100" s="2">
        <v>0.87</v>
      </c>
      <c r="G100">
        <v>25</v>
      </c>
      <c r="H100">
        <v>0.3</v>
      </c>
      <c r="I100">
        <v>21</v>
      </c>
      <c r="J100" s="3">
        <f t="shared" si="215"/>
        <v>6.3</v>
      </c>
      <c r="L100" t="s">
        <v>129</v>
      </c>
      <c r="M100" s="2">
        <f t="shared" ref="M100" si="332">AVERAGE(F99:F138)</f>
        <v>0.77649999999999997</v>
      </c>
      <c r="N100">
        <f t="shared" ref="N100" si="333">_xlfn.STDEV.S(F99:F138)</f>
        <v>0.2237506625115534</v>
      </c>
      <c r="Q100" t="s">
        <v>129</v>
      </c>
      <c r="R100" s="2">
        <f t="shared" ref="R100" si="334">AVERAGE(E131:E170)</f>
        <v>60.67</v>
      </c>
      <c r="S100" s="2">
        <f t="shared" ref="S100" si="335">_xlfn.STDEV.P(E131:E170)</f>
        <v>15.675844474860009</v>
      </c>
    </row>
    <row r="101" spans="1:19" x14ac:dyDescent="0.25">
      <c r="A101" s="2">
        <f t="shared" ca="1" si="213"/>
        <v>0.42912601190970379</v>
      </c>
      <c r="B101" s="1">
        <v>42783</v>
      </c>
      <c r="C101" s="1" t="str">
        <f t="shared" si="214"/>
        <v>February</v>
      </c>
      <c r="D101" t="s">
        <v>20</v>
      </c>
      <c r="E101">
        <v>40.4</v>
      </c>
      <c r="F101" s="2">
        <v>1</v>
      </c>
      <c r="G101">
        <v>29</v>
      </c>
      <c r="H101">
        <v>0.3</v>
      </c>
      <c r="I101">
        <v>18</v>
      </c>
      <c r="J101" s="3">
        <f t="shared" si="215"/>
        <v>5.3999999999999995</v>
      </c>
      <c r="L101" t="s">
        <v>130</v>
      </c>
      <c r="M101" s="2">
        <f t="shared" ref="M101" si="336">AVERAGE(F132:F171)</f>
        <v>0.82674999999999987</v>
      </c>
      <c r="N101">
        <f t="shared" ref="N101" si="337">_xlfn.STDEV.S(F132:F171)</f>
        <v>0.27776938876221285</v>
      </c>
      <c r="Q101" t="s">
        <v>130</v>
      </c>
      <c r="R101" s="2">
        <f t="shared" ref="R101" si="338">AVERAGE(E100:E139)</f>
        <v>63.109999999999992</v>
      </c>
      <c r="S101" s="2">
        <f t="shared" ref="S101" si="339">_xlfn.STDEV.P(E100:E139)</f>
        <v>15.186734342840136</v>
      </c>
    </row>
    <row r="102" spans="1:19" x14ac:dyDescent="0.25">
      <c r="A102" s="2">
        <f t="shared" ca="1" si="213"/>
        <v>2.5332264133724469E-2</v>
      </c>
      <c r="B102" s="1">
        <v>42910</v>
      </c>
      <c r="C102" s="1" t="str">
        <f t="shared" si="214"/>
        <v>June</v>
      </c>
      <c r="D102" t="s">
        <v>21</v>
      </c>
      <c r="E102">
        <v>80.5</v>
      </c>
      <c r="F102" s="2">
        <v>0.56999999999999995</v>
      </c>
      <c r="G102">
        <v>50</v>
      </c>
      <c r="H102">
        <v>0.3</v>
      </c>
      <c r="I102">
        <v>35</v>
      </c>
      <c r="J102" s="3">
        <f t="shared" si="215"/>
        <v>10.5</v>
      </c>
      <c r="L102" t="s">
        <v>131</v>
      </c>
      <c r="M102" s="2">
        <f t="shared" ref="M102:M103" si="340">AVERAGE(F101:F140)</f>
        <v>0.77299999999999991</v>
      </c>
      <c r="N102">
        <f t="shared" ref="N102:N103" si="341">_xlfn.STDEV.S(F101:F140)</f>
        <v>0.2232533343134013</v>
      </c>
      <c r="Q102" t="s">
        <v>131</v>
      </c>
      <c r="R102" s="2">
        <f t="shared" ref="R102" si="342">AVERAGE(E133:E172)</f>
        <v>60.927500000000009</v>
      </c>
      <c r="S102" s="2">
        <f t="shared" ref="S102" si="343">_xlfn.STDEV.P(E133:E172)</f>
        <v>15.906099262546995</v>
      </c>
    </row>
    <row r="103" spans="1:19" x14ac:dyDescent="0.25">
      <c r="A103" s="2">
        <f t="shared" ca="1" si="213"/>
        <v>0.56509647303312638</v>
      </c>
      <c r="B103" s="1">
        <v>42874</v>
      </c>
      <c r="C103" s="1" t="str">
        <f t="shared" si="214"/>
        <v>May</v>
      </c>
      <c r="D103" t="s">
        <v>20</v>
      </c>
      <c r="E103">
        <v>75.3</v>
      </c>
      <c r="F103" s="2">
        <v>0.61</v>
      </c>
      <c r="G103">
        <v>58</v>
      </c>
      <c r="H103">
        <v>0.3</v>
      </c>
      <c r="I103">
        <v>31</v>
      </c>
      <c r="J103" s="3">
        <f t="shared" si="215"/>
        <v>9.2999999999999989</v>
      </c>
      <c r="L103" t="s">
        <v>132</v>
      </c>
      <c r="M103" s="2">
        <f t="shared" si="340"/>
        <v>0.76649999999999996</v>
      </c>
      <c r="N103">
        <f t="shared" si="341"/>
        <v>0.22023938025563161</v>
      </c>
      <c r="Q103" t="s">
        <v>132</v>
      </c>
      <c r="R103" s="2">
        <f t="shared" ref="R103" si="344">AVERAGE(E102:E141)</f>
        <v>63.957499999999982</v>
      </c>
      <c r="S103" s="2">
        <f t="shared" ref="S103" si="345">_xlfn.STDEV.P(E102:E141)</f>
        <v>14.594089342949811</v>
      </c>
    </row>
    <row r="104" spans="1:19" x14ac:dyDescent="0.25">
      <c r="A104" s="2">
        <f t="shared" ca="1" si="213"/>
        <v>0.26203338783416608</v>
      </c>
      <c r="B104" s="1">
        <v>42864</v>
      </c>
      <c r="C104" s="1" t="str">
        <f t="shared" si="214"/>
        <v>May</v>
      </c>
      <c r="D104" t="s">
        <v>14</v>
      </c>
      <c r="E104">
        <v>71.3</v>
      </c>
      <c r="F104" s="2">
        <v>0.63</v>
      </c>
      <c r="G104">
        <v>56</v>
      </c>
      <c r="H104">
        <v>0.3</v>
      </c>
      <c r="I104">
        <v>31</v>
      </c>
      <c r="J104" s="3">
        <f t="shared" si="215"/>
        <v>9.2999999999999989</v>
      </c>
      <c r="L104" t="s">
        <v>133</v>
      </c>
      <c r="M104" s="2">
        <f t="shared" ref="M104" si="346">AVERAGE(F135:F174)</f>
        <v>0.83474999999999999</v>
      </c>
      <c r="N104">
        <f t="shared" ref="N104" si="347">_xlfn.STDEV.S(F135:F174)</f>
        <v>0.28758042353400853</v>
      </c>
      <c r="Q104" t="s">
        <v>133</v>
      </c>
      <c r="R104" s="2">
        <f t="shared" ref="R104" si="348">AVERAGE(E135:E174)</f>
        <v>60.854999999999997</v>
      </c>
      <c r="S104" s="2">
        <f t="shared" ref="S104" si="349">_xlfn.STDEV.P(E135:E174)</f>
        <v>16.459236768453152</v>
      </c>
    </row>
    <row r="105" spans="1:19" x14ac:dyDescent="0.25">
      <c r="A105" s="2">
        <f t="shared" ca="1" si="213"/>
        <v>0.28048111724680558</v>
      </c>
      <c r="B105" s="1">
        <v>42788</v>
      </c>
      <c r="C105" s="1" t="str">
        <f t="shared" si="214"/>
        <v>February</v>
      </c>
      <c r="D105" t="s">
        <v>16</v>
      </c>
      <c r="E105">
        <v>47.699999999999996</v>
      </c>
      <c r="F105" s="2">
        <v>0.95</v>
      </c>
      <c r="G105">
        <v>36</v>
      </c>
      <c r="H105">
        <v>0.3</v>
      </c>
      <c r="I105">
        <v>19</v>
      </c>
      <c r="J105" s="3">
        <f t="shared" si="215"/>
        <v>5.7</v>
      </c>
      <c r="L105" t="s">
        <v>134</v>
      </c>
      <c r="M105" s="2">
        <f t="shared" ref="M105" si="350">AVERAGE(F104:F143)</f>
        <v>0.77725</v>
      </c>
      <c r="N105">
        <f t="shared" ref="N105" si="351">_xlfn.STDEV.S(F104:F143)</f>
        <v>0.21693656759286692</v>
      </c>
      <c r="Q105" t="s">
        <v>134</v>
      </c>
      <c r="R105" s="2">
        <f t="shared" ref="R105" si="352">AVERAGE(E104:E143)</f>
        <v>62.947499999999991</v>
      </c>
      <c r="S105" s="2">
        <f t="shared" ref="S105" si="353">_xlfn.STDEV.P(E104:E143)</f>
        <v>14.285936922372276</v>
      </c>
    </row>
    <row r="106" spans="1:19" x14ac:dyDescent="0.25">
      <c r="A106" s="2">
        <f t="shared" ca="1" si="213"/>
        <v>0.25874849927401611</v>
      </c>
      <c r="B106" s="1">
        <v>42898</v>
      </c>
      <c r="C106" s="1" t="str">
        <f t="shared" si="214"/>
        <v>June</v>
      </c>
      <c r="D106" t="s">
        <v>12</v>
      </c>
      <c r="E106">
        <v>93</v>
      </c>
      <c r="F106" s="2">
        <v>0.5</v>
      </c>
      <c r="G106">
        <v>67</v>
      </c>
      <c r="H106">
        <v>0.3</v>
      </c>
      <c r="I106">
        <v>40</v>
      </c>
      <c r="J106" s="3">
        <f t="shared" si="215"/>
        <v>12</v>
      </c>
      <c r="L106" t="s">
        <v>135</v>
      </c>
      <c r="M106" s="2">
        <f t="shared" ref="M106" si="354">AVERAGE(F137:F176)</f>
        <v>0.87775000000000003</v>
      </c>
      <c r="N106">
        <f t="shared" ref="N106" si="355">_xlfn.STDEV.S(F137:F176)</f>
        <v>0.33691273693301088</v>
      </c>
      <c r="Q106" t="s">
        <v>135</v>
      </c>
      <c r="R106" s="2">
        <f t="shared" ref="R106:R107" si="356">AVERAGE(E137:E176)</f>
        <v>58.939999999999984</v>
      </c>
      <c r="S106" s="2">
        <f t="shared" ref="S106:S107" si="357">_xlfn.STDEV.P(E137:E176)</f>
        <v>17.012786367905807</v>
      </c>
    </row>
    <row r="107" spans="1:19" x14ac:dyDescent="0.25">
      <c r="A107" s="2">
        <f t="shared" ca="1" si="213"/>
        <v>0.44324833297728294</v>
      </c>
      <c r="B107" s="1">
        <v>42738</v>
      </c>
      <c r="C107" s="1" t="str">
        <f t="shared" si="214"/>
        <v>January</v>
      </c>
      <c r="D107" t="s">
        <v>14</v>
      </c>
      <c r="E107">
        <v>34.5</v>
      </c>
      <c r="F107" s="2">
        <v>1.33</v>
      </c>
      <c r="G107">
        <v>27</v>
      </c>
      <c r="H107">
        <v>0.3</v>
      </c>
      <c r="I107">
        <v>15</v>
      </c>
      <c r="J107" s="3">
        <f t="shared" si="215"/>
        <v>4.5</v>
      </c>
      <c r="L107" t="s">
        <v>136</v>
      </c>
      <c r="M107" s="2">
        <f t="shared" ref="M107:M108" si="358">AVERAGE(F106:F145)</f>
        <v>0.77500000000000002</v>
      </c>
      <c r="N107">
        <f t="shared" ref="N107:N108" si="359">_xlfn.STDEV.S(F106:F145)</f>
        <v>0.22163726429253014</v>
      </c>
      <c r="Q107" t="s">
        <v>136</v>
      </c>
      <c r="R107" s="2">
        <f t="shared" si="356"/>
        <v>58.297499999999992</v>
      </c>
      <c r="S107" s="2">
        <f t="shared" si="357"/>
        <v>16.524988464443791</v>
      </c>
    </row>
    <row r="108" spans="1:19" x14ac:dyDescent="0.25">
      <c r="A108" s="2">
        <f t="shared" ca="1" si="213"/>
        <v>0.85639668588958184</v>
      </c>
      <c r="B108" s="1">
        <v>42865</v>
      </c>
      <c r="C108" s="1" t="str">
        <f t="shared" si="214"/>
        <v>May</v>
      </c>
      <c r="D108" t="s">
        <v>16</v>
      </c>
      <c r="E108">
        <v>69.399999999999991</v>
      </c>
      <c r="F108" s="2">
        <v>0.69</v>
      </c>
      <c r="G108">
        <v>40</v>
      </c>
      <c r="H108">
        <v>0.3</v>
      </c>
      <c r="I108">
        <v>28</v>
      </c>
      <c r="J108" s="3">
        <f t="shared" si="215"/>
        <v>8.4</v>
      </c>
      <c r="L108" t="s">
        <v>137</v>
      </c>
      <c r="M108" s="2">
        <f t="shared" si="358"/>
        <v>0.77975000000000005</v>
      </c>
      <c r="N108">
        <f t="shared" si="359"/>
        <v>0.21759156634297594</v>
      </c>
      <c r="Q108" t="s">
        <v>137</v>
      </c>
      <c r="R108" s="2">
        <f t="shared" ref="R108" si="360">AVERAGE(E107:E146)</f>
        <v>63.132500000000007</v>
      </c>
      <c r="S108" s="2">
        <f t="shared" ref="S108" si="361">_xlfn.STDEV.P(E107:E146)</f>
        <v>14.445507735970999</v>
      </c>
    </row>
    <row r="109" spans="1:19" x14ac:dyDescent="0.25">
      <c r="A109" s="2">
        <f t="shared" ca="1" si="213"/>
        <v>2.1985560577454155E-2</v>
      </c>
      <c r="B109" s="1">
        <v>43062</v>
      </c>
      <c r="C109" s="1" t="str">
        <f t="shared" si="214"/>
        <v>November</v>
      </c>
      <c r="D109" t="s">
        <v>18</v>
      </c>
      <c r="E109">
        <v>51.9</v>
      </c>
      <c r="F109" s="2">
        <v>0.87</v>
      </c>
      <c r="G109">
        <v>47</v>
      </c>
      <c r="H109">
        <v>0.3</v>
      </c>
      <c r="I109">
        <v>23</v>
      </c>
      <c r="J109" s="3">
        <f t="shared" si="215"/>
        <v>6.8999999999999995</v>
      </c>
      <c r="L109" t="s">
        <v>138</v>
      </c>
      <c r="M109" s="2">
        <f t="shared" ref="M109" si="362">AVERAGE(F140:F179)</f>
        <v>0.85850000000000004</v>
      </c>
      <c r="N109">
        <f t="shared" ref="N109" si="363">_xlfn.STDEV.S(F140:F179)</f>
        <v>0.32002043204001307</v>
      </c>
      <c r="Q109" t="s">
        <v>138</v>
      </c>
      <c r="R109" s="2">
        <f t="shared" ref="R109" si="364">AVERAGE(E140:E179)</f>
        <v>59.529999999999994</v>
      </c>
      <c r="S109" s="2">
        <f t="shared" ref="S109" si="365">_xlfn.STDEV.P(E140:E179)</f>
        <v>16.355262150146057</v>
      </c>
    </row>
    <row r="110" spans="1:19" x14ac:dyDescent="0.25">
      <c r="A110" s="2">
        <f t="shared" ca="1" si="213"/>
        <v>0.90495664192151126</v>
      </c>
      <c r="B110" s="1">
        <v>42977</v>
      </c>
      <c r="C110" s="1" t="str">
        <f t="shared" si="214"/>
        <v>August</v>
      </c>
      <c r="D110" t="s">
        <v>16</v>
      </c>
      <c r="E110">
        <v>72</v>
      </c>
      <c r="F110" s="2">
        <v>0.63</v>
      </c>
      <c r="G110">
        <v>51</v>
      </c>
      <c r="H110">
        <v>0.5</v>
      </c>
      <c r="I110">
        <v>30</v>
      </c>
      <c r="J110" s="3">
        <f t="shared" si="215"/>
        <v>15</v>
      </c>
      <c r="L110" t="s">
        <v>139</v>
      </c>
      <c r="M110" s="2">
        <f t="shared" ref="M110" si="366">AVERAGE(F109:F148)</f>
        <v>0.75925000000000009</v>
      </c>
      <c r="N110">
        <f t="shared" ref="N110" si="367">_xlfn.STDEV.S(F109:F148)</f>
        <v>0.20252745936013608</v>
      </c>
      <c r="Q110" t="s">
        <v>139</v>
      </c>
      <c r="R110" s="2">
        <f t="shared" ref="R110" si="368">AVERAGE(E109:E148)</f>
        <v>64.61999999999999</v>
      </c>
      <c r="S110" s="2">
        <f t="shared" ref="S110" si="369">_xlfn.STDEV.P(E109:E148)</f>
        <v>14.39514154150627</v>
      </c>
    </row>
    <row r="111" spans="1:19" x14ac:dyDescent="0.25">
      <c r="A111" s="2">
        <f t="shared" ca="1" si="213"/>
        <v>0.76832036455957275</v>
      </c>
      <c r="B111" s="1">
        <v>42852</v>
      </c>
      <c r="C111" s="1" t="str">
        <f t="shared" si="214"/>
        <v>April</v>
      </c>
      <c r="D111" t="s">
        <v>18</v>
      </c>
      <c r="E111">
        <v>63.499999999999993</v>
      </c>
      <c r="F111" s="2">
        <v>0.77</v>
      </c>
      <c r="G111">
        <v>50</v>
      </c>
      <c r="H111">
        <v>0.3</v>
      </c>
      <c r="I111">
        <v>25</v>
      </c>
      <c r="J111" s="3">
        <f t="shared" si="215"/>
        <v>7.5</v>
      </c>
      <c r="L111" t="s">
        <v>140</v>
      </c>
      <c r="M111" s="2">
        <f t="shared" ref="M111" si="370">AVERAGE(F142:F181)</f>
        <v>0.88725000000000009</v>
      </c>
      <c r="N111">
        <f t="shared" ref="N111" si="371">_xlfn.STDEV.S(F142:F181)</f>
        <v>0.33182469498988154</v>
      </c>
      <c r="Q111" t="s">
        <v>140</v>
      </c>
      <c r="R111" s="2">
        <f t="shared" ref="R111" si="372">AVERAGE(E142:E181)</f>
        <v>58.125</v>
      </c>
      <c r="S111" s="2">
        <f t="shared" ref="S111" si="373">_xlfn.STDEV.P(E142:E181)</f>
        <v>17.279753325785624</v>
      </c>
    </row>
    <row r="112" spans="1:19" x14ac:dyDescent="0.25">
      <c r="A112" s="2">
        <f t="shared" ca="1" si="213"/>
        <v>0.27059710247327318</v>
      </c>
      <c r="B112" s="1">
        <v>43014</v>
      </c>
      <c r="C112" s="1" t="str">
        <f t="shared" si="214"/>
        <v>October</v>
      </c>
      <c r="D112" t="s">
        <v>20</v>
      </c>
      <c r="E112">
        <v>62.499999999999993</v>
      </c>
      <c r="F112" s="2">
        <v>0.74</v>
      </c>
      <c r="G112">
        <v>42</v>
      </c>
      <c r="H112">
        <v>0.3</v>
      </c>
      <c r="I112">
        <v>25</v>
      </c>
      <c r="J112" s="3">
        <f t="shared" si="215"/>
        <v>7.5</v>
      </c>
      <c r="L112" t="s">
        <v>141</v>
      </c>
      <c r="M112" s="2">
        <f t="shared" ref="M112:M113" si="374">AVERAGE(F111:F150)</f>
        <v>0.75675000000000003</v>
      </c>
      <c r="N112">
        <f t="shared" ref="N112:N113" si="375">_xlfn.STDEV.S(F111:F150)</f>
        <v>0.20174098016249192</v>
      </c>
      <c r="Q112" t="s">
        <v>141</v>
      </c>
      <c r="R112" s="2">
        <f t="shared" ref="R112" si="376">AVERAGE(E111:E150)</f>
        <v>64.70999999999998</v>
      </c>
      <c r="S112" s="2">
        <f t="shared" ref="S112" si="377">_xlfn.STDEV.P(E111:E150)</f>
        <v>14.275727652207481</v>
      </c>
    </row>
    <row r="113" spans="1:19" x14ac:dyDescent="0.25">
      <c r="A113" s="2">
        <f t="shared" ca="1" si="213"/>
        <v>0.59213710712087675</v>
      </c>
      <c r="B113" s="1">
        <v>42934</v>
      </c>
      <c r="C113" s="1" t="str">
        <f t="shared" si="214"/>
        <v>July</v>
      </c>
      <c r="D113" t="s">
        <v>14</v>
      </c>
      <c r="E113">
        <v>99.3</v>
      </c>
      <c r="F113" s="2">
        <v>0.47</v>
      </c>
      <c r="G113">
        <v>76</v>
      </c>
      <c r="H113">
        <v>0.5</v>
      </c>
      <c r="I113">
        <v>41</v>
      </c>
      <c r="J113" s="3">
        <f t="shared" si="215"/>
        <v>20.5</v>
      </c>
      <c r="L113" t="s">
        <v>142</v>
      </c>
      <c r="M113" s="2">
        <f t="shared" si="374"/>
        <v>0.75675000000000003</v>
      </c>
      <c r="N113">
        <f t="shared" si="375"/>
        <v>0.20174098016249192</v>
      </c>
      <c r="Q113" t="s">
        <v>142</v>
      </c>
      <c r="R113" s="2">
        <f t="shared" ref="R113" si="378">AVERAGE(E144:E183)</f>
        <v>57.410000000000011</v>
      </c>
      <c r="S113" s="2">
        <f t="shared" ref="S113" si="379">_xlfn.STDEV.P(E144:E183)</f>
        <v>18.029722682282092</v>
      </c>
    </row>
    <row r="114" spans="1:19" x14ac:dyDescent="0.25">
      <c r="A114" s="2">
        <f t="shared" ca="1" si="213"/>
        <v>0.90154928874303397</v>
      </c>
      <c r="B114" s="1">
        <v>42745</v>
      </c>
      <c r="C114" s="1" t="str">
        <f t="shared" si="214"/>
        <v>January</v>
      </c>
      <c r="D114" t="s">
        <v>14</v>
      </c>
      <c r="E114">
        <v>43.4</v>
      </c>
      <c r="F114" s="2">
        <v>1.05</v>
      </c>
      <c r="G114">
        <v>33</v>
      </c>
      <c r="H114">
        <v>0.3</v>
      </c>
      <c r="I114">
        <v>18</v>
      </c>
      <c r="J114" s="3">
        <f t="shared" si="215"/>
        <v>5.3999999999999995</v>
      </c>
      <c r="L114" t="s">
        <v>143</v>
      </c>
      <c r="M114" s="2">
        <f t="shared" ref="M114" si="380">AVERAGE(F145:F184)</f>
        <v>0.90549999999999975</v>
      </c>
      <c r="N114">
        <f t="shared" ref="N114" si="381">_xlfn.STDEV.S(F145:F184)</f>
        <v>0.34687579983737804</v>
      </c>
      <c r="Q114" t="s">
        <v>143</v>
      </c>
      <c r="R114" s="2">
        <f t="shared" ref="R114" si="382">AVERAGE(E113:E152)</f>
        <v>65.077499999999972</v>
      </c>
      <c r="S114" s="2">
        <f t="shared" ref="S114" si="383">_xlfn.STDEV.P(E113:E152)</f>
        <v>14.606479512531457</v>
      </c>
    </row>
    <row r="115" spans="1:19" x14ac:dyDescent="0.25">
      <c r="A115" s="2">
        <f t="shared" ca="1" si="213"/>
        <v>0.59703959854829658</v>
      </c>
      <c r="B115" s="1">
        <v>42860</v>
      </c>
      <c r="C115" s="1" t="str">
        <f t="shared" si="214"/>
        <v>May</v>
      </c>
      <c r="D115" t="s">
        <v>20</v>
      </c>
      <c r="E115">
        <v>69.399999999999991</v>
      </c>
      <c r="F115" s="2">
        <v>0.71</v>
      </c>
      <c r="G115">
        <v>31</v>
      </c>
      <c r="H115">
        <v>0.3</v>
      </c>
      <c r="I115">
        <v>28</v>
      </c>
      <c r="J115" s="3">
        <f t="shared" si="215"/>
        <v>8.4</v>
      </c>
      <c r="L115" t="s">
        <v>144</v>
      </c>
      <c r="M115" s="2">
        <f t="shared" ref="M115" si="384">AVERAGE(F114:F153)</f>
        <v>0.77200000000000002</v>
      </c>
      <c r="N115">
        <f t="shared" ref="N115" si="385">_xlfn.STDEV.S(F114:F153)</f>
        <v>0.21325559481042566</v>
      </c>
      <c r="Q115" t="s">
        <v>144</v>
      </c>
      <c r="R115" s="2">
        <f t="shared" ref="R115" si="386">AVERAGE(E146:E185)</f>
        <v>55.747500000000002</v>
      </c>
      <c r="S115" s="2">
        <f t="shared" ref="S115" si="387">_xlfn.STDEV.P(E146:E185)</f>
        <v>17.107585853942044</v>
      </c>
    </row>
    <row r="116" spans="1:19" x14ac:dyDescent="0.25">
      <c r="A116" s="2">
        <f t="shared" ca="1" si="213"/>
        <v>0.72178925348917367</v>
      </c>
      <c r="B116" s="1">
        <v>42913</v>
      </c>
      <c r="C116" s="1" t="str">
        <f t="shared" si="214"/>
        <v>June</v>
      </c>
      <c r="D116" t="s">
        <v>14</v>
      </c>
      <c r="E116">
        <v>75.3</v>
      </c>
      <c r="F116" s="2">
        <v>0.63</v>
      </c>
      <c r="G116">
        <v>62</v>
      </c>
      <c r="H116">
        <v>0.3</v>
      </c>
      <c r="I116">
        <v>31</v>
      </c>
      <c r="J116" s="3">
        <f t="shared" si="215"/>
        <v>9.2999999999999989</v>
      </c>
      <c r="L116" t="s">
        <v>145</v>
      </c>
      <c r="M116" s="2">
        <f t="shared" ref="M116" si="388">AVERAGE(F147:F186)</f>
        <v>0.91799999999999982</v>
      </c>
      <c r="N116">
        <f t="shared" ref="N116" si="389">_xlfn.STDEV.S(F147:F186)</f>
        <v>0.34209160566530566</v>
      </c>
      <c r="Q116" t="s">
        <v>145</v>
      </c>
      <c r="R116" s="2">
        <f t="shared" ref="R116" si="390">AVERAGE(E115:E154)</f>
        <v>63.867499999999986</v>
      </c>
      <c r="S116" s="2">
        <f t="shared" ref="S116" si="391">_xlfn.STDEV.P(E115:E154)</f>
        <v>13.918106686974328</v>
      </c>
    </row>
    <row r="117" spans="1:19" x14ac:dyDescent="0.25">
      <c r="A117" s="2">
        <f t="shared" ca="1" si="213"/>
        <v>0.20560629772562566</v>
      </c>
      <c r="B117" s="1">
        <v>42888</v>
      </c>
      <c r="C117" s="1" t="str">
        <f t="shared" si="214"/>
        <v>June</v>
      </c>
      <c r="D117" t="s">
        <v>20</v>
      </c>
      <c r="E117">
        <v>79.899999999999991</v>
      </c>
      <c r="F117" s="2">
        <v>0.59</v>
      </c>
      <c r="G117">
        <v>48</v>
      </c>
      <c r="H117">
        <v>0.3</v>
      </c>
      <c r="I117">
        <v>33</v>
      </c>
      <c r="J117" s="3">
        <f t="shared" si="215"/>
        <v>9.9</v>
      </c>
      <c r="L117" t="s">
        <v>146</v>
      </c>
      <c r="M117" s="2">
        <f t="shared" ref="M117:M118" si="392">AVERAGE(F116:F155)</f>
        <v>0.76724999999999999</v>
      </c>
      <c r="N117">
        <f t="shared" ref="N117:N118" si="393">_xlfn.STDEV.S(F116:F155)</f>
        <v>0.20853564535737104</v>
      </c>
      <c r="Q117" t="s">
        <v>146</v>
      </c>
      <c r="R117" s="2">
        <f t="shared" ref="R117:R118" si="394">AVERAGE(E148:E187)</f>
        <v>55.632500000000007</v>
      </c>
      <c r="S117" s="2">
        <f t="shared" ref="S117:S118" si="395">_xlfn.STDEV.P(E148:E187)</f>
        <v>16.77880191640628</v>
      </c>
    </row>
    <row r="118" spans="1:19" x14ac:dyDescent="0.25">
      <c r="A118" s="2">
        <f t="shared" ca="1" si="213"/>
        <v>3.1913485568045852E-3</v>
      </c>
      <c r="B118" s="1">
        <v>43054</v>
      </c>
      <c r="C118" s="1" t="str">
        <f t="shared" si="214"/>
        <v>November</v>
      </c>
      <c r="D118" t="s">
        <v>16</v>
      </c>
      <c r="E118">
        <v>55.9</v>
      </c>
      <c r="F118" s="2">
        <v>0.83</v>
      </c>
      <c r="G118">
        <v>47</v>
      </c>
      <c r="H118">
        <v>0.3</v>
      </c>
      <c r="I118">
        <v>23</v>
      </c>
      <c r="J118" s="3">
        <f t="shared" si="215"/>
        <v>6.8999999999999995</v>
      </c>
      <c r="L118" t="s">
        <v>147</v>
      </c>
      <c r="M118" s="2">
        <f t="shared" si="392"/>
        <v>0.77074999999999994</v>
      </c>
      <c r="N118">
        <f t="shared" si="393"/>
        <v>0.2073444736886681</v>
      </c>
      <c r="Q118" t="s">
        <v>147</v>
      </c>
      <c r="R118" s="2">
        <f t="shared" si="394"/>
        <v>55.410000000000011</v>
      </c>
      <c r="S118" s="2">
        <f t="shared" si="395"/>
        <v>16.622541923544581</v>
      </c>
    </row>
    <row r="119" spans="1:19" x14ac:dyDescent="0.25">
      <c r="A119" s="2">
        <f t="shared" ca="1" si="213"/>
        <v>0.76930265304187029</v>
      </c>
      <c r="B119" s="1">
        <v>42908</v>
      </c>
      <c r="C119" s="1" t="str">
        <f t="shared" si="214"/>
        <v>June</v>
      </c>
      <c r="D119" t="s">
        <v>18</v>
      </c>
      <c r="E119">
        <v>72.3</v>
      </c>
      <c r="F119" s="2">
        <v>0.65</v>
      </c>
      <c r="G119">
        <v>36</v>
      </c>
      <c r="H119">
        <v>0.3</v>
      </c>
      <c r="I119">
        <v>31</v>
      </c>
      <c r="J119" s="3">
        <f t="shared" si="215"/>
        <v>9.2999999999999989</v>
      </c>
      <c r="L119" t="s">
        <v>148</v>
      </c>
      <c r="M119" s="2">
        <f t="shared" ref="M119" si="396">AVERAGE(F150:F189)</f>
        <v>0.92125000000000001</v>
      </c>
      <c r="N119">
        <f t="shared" ref="N119" si="397">_xlfn.STDEV.S(F150:F189)</f>
        <v>0.33936734125088142</v>
      </c>
      <c r="Q119" t="s">
        <v>148</v>
      </c>
      <c r="R119" s="2">
        <f t="shared" ref="R119" si="398">AVERAGE(E118:E157)</f>
        <v>62.294999999999995</v>
      </c>
      <c r="S119" s="2">
        <f t="shared" ref="S119" si="399">_xlfn.STDEV.P(E118:E157)</f>
        <v>13.784773302452258</v>
      </c>
    </row>
    <row r="120" spans="1:19" x14ac:dyDescent="0.25">
      <c r="A120" s="2">
        <f t="shared" ca="1" si="213"/>
        <v>7.6579757720258823E-2</v>
      </c>
      <c r="B120" s="1">
        <v>42802</v>
      </c>
      <c r="C120" s="1" t="str">
        <f t="shared" si="214"/>
        <v>March</v>
      </c>
      <c r="D120" t="s">
        <v>16</v>
      </c>
      <c r="E120">
        <v>58.499999999999993</v>
      </c>
      <c r="F120" s="2">
        <v>0.77</v>
      </c>
      <c r="G120">
        <v>43</v>
      </c>
      <c r="H120">
        <v>0.3</v>
      </c>
      <c r="I120">
        <v>25</v>
      </c>
      <c r="J120" s="3">
        <f t="shared" si="215"/>
        <v>7.5</v>
      </c>
      <c r="L120" t="s">
        <v>149</v>
      </c>
      <c r="M120" s="2">
        <f t="shared" ref="M120" si="400">AVERAGE(F119:F158)</f>
        <v>0.77624999999999988</v>
      </c>
      <c r="N120">
        <f t="shared" ref="N120" si="401">_xlfn.STDEV.S(F119:F158)</f>
        <v>0.20742236731254063</v>
      </c>
      <c r="Q120" t="s">
        <v>149</v>
      </c>
      <c r="R120" s="2">
        <f t="shared" ref="R120" si="402">AVERAGE(E151:E190)</f>
        <v>55.370000000000019</v>
      </c>
      <c r="S120" s="2">
        <f t="shared" ref="S120" si="403">_xlfn.STDEV.P(E151:E190)</f>
        <v>16.551438003992196</v>
      </c>
    </row>
    <row r="121" spans="1:19" x14ac:dyDescent="0.25">
      <c r="A121" s="2">
        <f t="shared" ca="1" si="213"/>
        <v>0.80912861902600886</v>
      </c>
      <c r="B121" s="1">
        <v>42868</v>
      </c>
      <c r="C121" s="1" t="str">
        <f t="shared" si="214"/>
        <v>May</v>
      </c>
      <c r="D121" t="s">
        <v>21</v>
      </c>
      <c r="E121">
        <v>70</v>
      </c>
      <c r="F121" s="2">
        <v>0.65</v>
      </c>
      <c r="G121">
        <v>34</v>
      </c>
      <c r="H121">
        <v>0.3</v>
      </c>
      <c r="I121">
        <v>30</v>
      </c>
      <c r="J121" s="3">
        <f t="shared" si="215"/>
        <v>9</v>
      </c>
      <c r="L121" t="s">
        <v>150</v>
      </c>
      <c r="M121" s="2">
        <f t="shared" ref="M121" si="404">AVERAGE(F152:F191)</f>
        <v>0.92749999999999999</v>
      </c>
      <c r="N121">
        <f t="shared" ref="N121" si="405">_xlfn.STDEV.S(F152:F191)</f>
        <v>0.33944713723105535</v>
      </c>
      <c r="Q121" t="s">
        <v>150</v>
      </c>
      <c r="R121" s="2">
        <f t="shared" ref="R121" si="406">AVERAGE(E120:E159)</f>
        <v>61.622499999999988</v>
      </c>
      <c r="S121" s="2">
        <f t="shared" ref="S121" si="407">_xlfn.STDEV.P(E120:E159)</f>
        <v>14.591889656586643</v>
      </c>
    </row>
    <row r="122" spans="1:19" x14ac:dyDescent="0.25">
      <c r="A122" s="2">
        <f t="shared" ca="1" si="213"/>
        <v>0.54914055027127084</v>
      </c>
      <c r="B122" s="1">
        <v>42811</v>
      </c>
      <c r="C122" s="1" t="str">
        <f t="shared" si="214"/>
        <v>March</v>
      </c>
      <c r="D122" t="s">
        <v>20</v>
      </c>
      <c r="E122">
        <v>56.499999999999993</v>
      </c>
      <c r="F122" s="2">
        <v>0.77</v>
      </c>
      <c r="G122">
        <v>50</v>
      </c>
      <c r="H122">
        <v>0.3</v>
      </c>
      <c r="I122">
        <v>25</v>
      </c>
      <c r="J122" s="3">
        <f t="shared" si="215"/>
        <v>7.5</v>
      </c>
      <c r="L122" t="s">
        <v>151</v>
      </c>
      <c r="M122" s="2">
        <f t="shared" ref="M122:M123" si="408">AVERAGE(F121:F160)</f>
        <v>0.79974999999999996</v>
      </c>
      <c r="N122">
        <f t="shared" ref="N122:N123" si="409">_xlfn.STDEV.S(F121:F160)</f>
        <v>0.25044050933894191</v>
      </c>
      <c r="Q122" t="s">
        <v>151</v>
      </c>
      <c r="R122" s="2">
        <f t="shared" ref="R122" si="410">AVERAGE(E153:E192)</f>
        <v>53.94</v>
      </c>
      <c r="S122" s="2">
        <f t="shared" ref="S122" si="411">_xlfn.STDEV.P(E153:E192)</f>
        <v>16.177465808957816</v>
      </c>
    </row>
    <row r="123" spans="1:19" x14ac:dyDescent="0.25">
      <c r="A123" s="2">
        <f t="shared" ca="1" si="213"/>
        <v>0.5900245421025454</v>
      </c>
      <c r="B123" s="1">
        <v>42883</v>
      </c>
      <c r="C123" s="1" t="str">
        <f t="shared" si="214"/>
        <v>May</v>
      </c>
      <c r="D123" t="s">
        <v>10</v>
      </c>
      <c r="E123">
        <v>71.699999999999989</v>
      </c>
      <c r="F123" s="2">
        <v>0.65</v>
      </c>
      <c r="G123">
        <v>45</v>
      </c>
      <c r="H123">
        <v>0.3</v>
      </c>
      <c r="I123">
        <v>29</v>
      </c>
      <c r="J123" s="3">
        <f t="shared" si="215"/>
        <v>8.6999999999999993</v>
      </c>
      <c r="L123" t="s">
        <v>152</v>
      </c>
      <c r="M123" s="2">
        <f t="shared" si="408"/>
        <v>0.81475000000000009</v>
      </c>
      <c r="N123">
        <f t="shared" si="409"/>
        <v>0.25906129855741905</v>
      </c>
      <c r="Q123" t="s">
        <v>152</v>
      </c>
      <c r="R123" s="2">
        <f t="shared" ref="R123" si="412">AVERAGE(E122:E161)</f>
        <v>60.957499999999982</v>
      </c>
      <c r="S123" s="2">
        <f t="shared" ref="S123" si="413">_xlfn.STDEV.P(E122:E161)</f>
        <v>15.068375617497741</v>
      </c>
    </row>
    <row r="124" spans="1:19" x14ac:dyDescent="0.25">
      <c r="A124" s="2">
        <f t="shared" ca="1" si="213"/>
        <v>0.98782744817943247</v>
      </c>
      <c r="B124" s="1">
        <v>42822</v>
      </c>
      <c r="C124" s="1" t="str">
        <f t="shared" si="214"/>
        <v>March</v>
      </c>
      <c r="D124" t="s">
        <v>14</v>
      </c>
      <c r="E124">
        <v>55.9</v>
      </c>
      <c r="F124" s="2">
        <v>0.83</v>
      </c>
      <c r="G124">
        <v>48</v>
      </c>
      <c r="H124">
        <v>0.3</v>
      </c>
      <c r="I124">
        <v>23</v>
      </c>
      <c r="J124" s="3">
        <f t="shared" si="215"/>
        <v>6.8999999999999995</v>
      </c>
      <c r="L124" t="s">
        <v>153</v>
      </c>
      <c r="M124" s="2">
        <f t="shared" ref="M124" si="414">AVERAGE(F155:F194)</f>
        <v>0.92274999999999974</v>
      </c>
      <c r="N124">
        <f t="shared" ref="N124" si="415">_xlfn.STDEV.S(F155:F194)</f>
        <v>0.33553621456118854</v>
      </c>
      <c r="Q124" t="s">
        <v>153</v>
      </c>
      <c r="R124" s="2">
        <f t="shared" ref="R124" si="416">AVERAGE(E155:E194)</f>
        <v>54.992499999999993</v>
      </c>
      <c r="S124" s="2">
        <f t="shared" ref="S124" si="417">_xlfn.STDEV.P(E155:E194)</f>
        <v>16.372635516311973</v>
      </c>
    </row>
    <row r="125" spans="1:19" x14ac:dyDescent="0.25">
      <c r="A125" s="2">
        <f t="shared" ca="1" si="213"/>
        <v>0.8932501892522029</v>
      </c>
      <c r="B125" s="1">
        <v>43004</v>
      </c>
      <c r="C125" s="1" t="str">
        <f t="shared" si="214"/>
        <v>September</v>
      </c>
      <c r="D125" t="s">
        <v>14</v>
      </c>
      <c r="E125">
        <v>61.8</v>
      </c>
      <c r="F125" s="2">
        <v>0.77</v>
      </c>
      <c r="G125">
        <v>51</v>
      </c>
      <c r="H125">
        <v>0.3</v>
      </c>
      <c r="I125">
        <v>26</v>
      </c>
      <c r="J125" s="3">
        <f t="shared" si="215"/>
        <v>7.8</v>
      </c>
      <c r="L125" t="s">
        <v>154</v>
      </c>
      <c r="M125" s="2">
        <f t="shared" ref="M125" si="418">AVERAGE(F124:F163)</f>
        <v>0.82374999999999987</v>
      </c>
      <c r="N125">
        <f t="shared" ref="N125" si="419">_xlfn.STDEV.S(F124:F163)</f>
        <v>0.25837447976700784</v>
      </c>
      <c r="Q125" t="s">
        <v>154</v>
      </c>
      <c r="R125" s="2">
        <f t="shared" ref="R125" si="420">AVERAGE(E124:E163)</f>
        <v>60.349999999999987</v>
      </c>
      <c r="S125" s="2">
        <f t="shared" ref="S125" si="421">_xlfn.STDEV.P(E124:E163)</f>
        <v>15.08482681372246</v>
      </c>
    </row>
    <row r="126" spans="1:19" x14ac:dyDescent="0.25">
      <c r="A126" s="2">
        <f t="shared" ca="1" si="213"/>
        <v>0.16612328208702654</v>
      </c>
      <c r="B126" s="1">
        <v>43022</v>
      </c>
      <c r="C126" s="1" t="str">
        <f t="shared" si="214"/>
        <v>October</v>
      </c>
      <c r="D126" t="s">
        <v>21</v>
      </c>
      <c r="E126">
        <v>59.499999999999993</v>
      </c>
      <c r="F126" s="2">
        <v>0.74</v>
      </c>
      <c r="G126">
        <v>28</v>
      </c>
      <c r="H126">
        <v>0.3</v>
      </c>
      <c r="I126">
        <v>25</v>
      </c>
      <c r="J126" s="3">
        <f t="shared" si="215"/>
        <v>7.5</v>
      </c>
      <c r="L126" t="s">
        <v>155</v>
      </c>
      <c r="M126" s="2">
        <f t="shared" ref="M126" si="422">AVERAGE(F157:F196)</f>
        <v>0.91424999999999979</v>
      </c>
      <c r="N126">
        <f t="shared" ref="N126" si="423">_xlfn.STDEV.S(F157:F196)</f>
        <v>0.34083522976088371</v>
      </c>
      <c r="Q126" t="s">
        <v>155</v>
      </c>
      <c r="R126" s="2">
        <f t="shared" ref="R126" si="424">AVERAGE(E157:E196)</f>
        <v>55.947499999999991</v>
      </c>
      <c r="S126" s="2">
        <f t="shared" ref="S126" si="425">_xlfn.STDEV.P(E157:E196)</f>
        <v>17.029342140846207</v>
      </c>
    </row>
    <row r="127" spans="1:19" x14ac:dyDescent="0.25">
      <c r="A127" s="2">
        <f t="shared" ca="1" si="213"/>
        <v>0.51343088289571182</v>
      </c>
      <c r="B127" s="1">
        <v>43072</v>
      </c>
      <c r="C127" s="1" t="str">
        <f t="shared" si="214"/>
        <v>December</v>
      </c>
      <c r="D127" t="s">
        <v>10</v>
      </c>
      <c r="E127">
        <v>33.5</v>
      </c>
      <c r="F127" s="2">
        <v>1.18</v>
      </c>
      <c r="G127">
        <v>19</v>
      </c>
      <c r="H127">
        <v>0.3</v>
      </c>
      <c r="I127">
        <v>15</v>
      </c>
      <c r="J127" s="3">
        <f t="shared" si="215"/>
        <v>4.5</v>
      </c>
      <c r="L127" t="s">
        <v>156</v>
      </c>
      <c r="M127" s="2">
        <f t="shared" ref="M127:M128" si="426">AVERAGE(F126:F165)</f>
        <v>0.83324999999999982</v>
      </c>
      <c r="N127">
        <f t="shared" ref="N127:N128" si="427">_xlfn.STDEV.S(F126:F165)</f>
        <v>0.27191050092414731</v>
      </c>
      <c r="Q127" t="s">
        <v>156</v>
      </c>
      <c r="R127" s="2">
        <f t="shared" ref="R127" si="428">AVERAGE(E126:E165)</f>
        <v>60.219999999999992</v>
      </c>
      <c r="S127" s="2">
        <f t="shared" ref="S127" si="429">_xlfn.STDEV.P(E126:E165)</f>
        <v>15.810853866885259</v>
      </c>
    </row>
    <row r="128" spans="1:19" x14ac:dyDescent="0.25">
      <c r="A128" s="2">
        <f t="shared" ca="1" si="213"/>
        <v>0.80830657968534037</v>
      </c>
      <c r="B128" s="1">
        <v>42826</v>
      </c>
      <c r="C128" s="1" t="str">
        <f t="shared" si="214"/>
        <v>April</v>
      </c>
      <c r="D128" t="s">
        <v>21</v>
      </c>
      <c r="E128">
        <v>57.499999999999993</v>
      </c>
      <c r="F128" s="2">
        <v>0.8</v>
      </c>
      <c r="G128">
        <v>33</v>
      </c>
      <c r="H128">
        <v>0.3</v>
      </c>
      <c r="I128">
        <v>25</v>
      </c>
      <c r="J128" s="3">
        <f t="shared" si="215"/>
        <v>7.5</v>
      </c>
      <c r="L128" t="s">
        <v>157</v>
      </c>
      <c r="M128" s="2">
        <f t="shared" si="426"/>
        <v>0.83199999999999963</v>
      </c>
      <c r="N128">
        <f t="shared" si="427"/>
        <v>0.2724645354480531</v>
      </c>
      <c r="Q128" t="s">
        <v>157</v>
      </c>
      <c r="R128" s="2">
        <f t="shared" ref="R128:R129" si="430">AVERAGE(E159:E198)</f>
        <v>55.792499999999997</v>
      </c>
      <c r="S128" s="2">
        <f t="shared" ref="S128:S129" si="431">_xlfn.STDEV.P(E159:E198)</f>
        <v>16.857852584181664</v>
      </c>
    </row>
    <row r="129" spans="1:19" x14ac:dyDescent="0.25">
      <c r="A129" s="2">
        <f t="shared" ca="1" si="213"/>
        <v>8.4826658976366875E-4</v>
      </c>
      <c r="B129" s="1">
        <v>42821</v>
      </c>
      <c r="C129" s="1" t="str">
        <f t="shared" si="214"/>
        <v>March</v>
      </c>
      <c r="D129" t="s">
        <v>12</v>
      </c>
      <c r="E129">
        <v>60.499999999999993</v>
      </c>
      <c r="F129" s="2">
        <v>0.74</v>
      </c>
      <c r="G129">
        <v>30</v>
      </c>
      <c r="H129">
        <v>0.3</v>
      </c>
      <c r="I129">
        <v>25</v>
      </c>
      <c r="J129" s="3">
        <f t="shared" si="215"/>
        <v>7.5</v>
      </c>
      <c r="L129" t="s">
        <v>158</v>
      </c>
      <c r="M129" s="2">
        <f t="shared" ref="M129" si="432">AVERAGE(F160:F199)</f>
        <v>0.8879999999999999</v>
      </c>
      <c r="N129">
        <f t="shared" ref="N129" si="433">_xlfn.STDEV.S(F160:F199)</f>
        <v>0.32038598516036854</v>
      </c>
      <c r="Q129" t="s">
        <v>158</v>
      </c>
      <c r="R129" s="2">
        <f t="shared" si="430"/>
        <v>57</v>
      </c>
      <c r="S129" s="2">
        <f t="shared" si="431"/>
        <v>16.73951910898278</v>
      </c>
    </row>
    <row r="130" spans="1:19" x14ac:dyDescent="0.25">
      <c r="A130" s="2">
        <f t="shared" ref="A130:A193" ca="1" si="434">RAND()</f>
        <v>0.18387221151839162</v>
      </c>
      <c r="B130" s="1">
        <v>43021</v>
      </c>
      <c r="C130" s="1" t="str">
        <f t="shared" ref="C130:C193" si="435">TEXT(B130, "mmmm")</f>
        <v>October</v>
      </c>
      <c r="D130" t="s">
        <v>20</v>
      </c>
      <c r="E130">
        <v>61.499999999999993</v>
      </c>
      <c r="F130" s="2">
        <v>0.8</v>
      </c>
      <c r="G130">
        <v>28</v>
      </c>
      <c r="H130">
        <v>0.3</v>
      </c>
      <c r="I130">
        <v>25</v>
      </c>
      <c r="J130" s="3">
        <f t="shared" ref="J130:J193" si="436" xml:space="preserve"> H130*I130</f>
        <v>7.5</v>
      </c>
      <c r="L130" t="s">
        <v>159</v>
      </c>
      <c r="M130" s="2">
        <f t="shared" ref="M130" si="437">AVERAGE(F129:F168)</f>
        <v>0.83224999999999993</v>
      </c>
      <c r="N130">
        <f t="shared" ref="N130" si="438">_xlfn.STDEV.S(F129:F168)</f>
        <v>0.27532253812574037</v>
      </c>
      <c r="Q130" t="s">
        <v>159</v>
      </c>
      <c r="R130" s="2">
        <f t="shared" ref="R130" si="439">AVERAGE(E129:E168)</f>
        <v>60.607500000000002</v>
      </c>
      <c r="S130" s="2">
        <f t="shared" ref="S130" si="440">_xlfn.STDEV.P(E129:E168)</f>
        <v>15.670200820346851</v>
      </c>
    </row>
    <row r="131" spans="1:19" x14ac:dyDescent="0.25">
      <c r="A131" s="2">
        <f t="shared" ca="1" si="434"/>
        <v>0.21687071597504581</v>
      </c>
      <c r="B131" s="1">
        <v>42867</v>
      </c>
      <c r="C131" s="1" t="str">
        <f t="shared" si="435"/>
        <v>May</v>
      </c>
      <c r="D131" t="s">
        <v>20</v>
      </c>
      <c r="E131">
        <v>66.699999999999989</v>
      </c>
      <c r="F131" s="2">
        <v>0.67</v>
      </c>
      <c r="G131">
        <v>40</v>
      </c>
      <c r="H131">
        <v>0.3</v>
      </c>
      <c r="I131">
        <v>29</v>
      </c>
      <c r="J131" s="3">
        <f t="shared" si="436"/>
        <v>8.6999999999999993</v>
      </c>
      <c r="L131" t="s">
        <v>160</v>
      </c>
      <c r="M131" s="2">
        <f t="shared" ref="M131" si="441">AVERAGE(F162:F201)</f>
        <v>0.88400000000000001</v>
      </c>
      <c r="N131">
        <f t="shared" ref="N131" si="442">_xlfn.STDEV.S(F162:F201)</f>
        <v>0.32390090285733214</v>
      </c>
      <c r="Q131" t="s">
        <v>160</v>
      </c>
      <c r="R131" s="2">
        <f t="shared" ref="R131" si="443">AVERAGE(E162:E201)</f>
        <v>57.582500000000003</v>
      </c>
      <c r="S131" s="2">
        <f t="shared" ref="S131" si="444">_xlfn.STDEV.P(E162:E201)</f>
        <v>17.454052358979553</v>
      </c>
    </row>
    <row r="132" spans="1:19" x14ac:dyDescent="0.25">
      <c r="A132" s="2">
        <f t="shared" ca="1" si="434"/>
        <v>0.4705276523599824</v>
      </c>
      <c r="B132" s="1">
        <v>42969</v>
      </c>
      <c r="C132" s="1" t="str">
        <f t="shared" si="435"/>
        <v>August</v>
      </c>
      <c r="D132" t="s">
        <v>14</v>
      </c>
      <c r="E132">
        <v>69</v>
      </c>
      <c r="F132" s="2">
        <v>0.63</v>
      </c>
      <c r="G132">
        <v>55</v>
      </c>
      <c r="H132">
        <v>0.5</v>
      </c>
      <c r="I132">
        <v>30</v>
      </c>
      <c r="J132" s="3">
        <f t="shared" si="436"/>
        <v>15</v>
      </c>
      <c r="L132" t="s">
        <v>161</v>
      </c>
      <c r="M132" s="2">
        <f t="shared" ref="M132:M133" si="445">AVERAGE(F131:F170)</f>
        <v>0.82824999999999971</v>
      </c>
      <c r="N132">
        <f t="shared" ref="N132:N133" si="446">_xlfn.STDEV.S(F131:F170)</f>
        <v>0.27672894726864122</v>
      </c>
      <c r="Q132" t="s">
        <v>161</v>
      </c>
      <c r="R132" s="2">
        <f t="shared" ref="R132" si="447">AVERAGE(E131:E170)</f>
        <v>60.67</v>
      </c>
      <c r="S132" s="2">
        <f t="shared" ref="S132" si="448">_xlfn.STDEV.P(E131:E170)</f>
        <v>15.675844474860009</v>
      </c>
    </row>
    <row r="133" spans="1:19" x14ac:dyDescent="0.25">
      <c r="A133" s="2">
        <f t="shared" ca="1" si="434"/>
        <v>0.3545189777191049</v>
      </c>
      <c r="B133" s="1">
        <v>42754</v>
      </c>
      <c r="C133" s="1" t="str">
        <f t="shared" si="435"/>
        <v>January</v>
      </c>
      <c r="D133" t="s">
        <v>18</v>
      </c>
      <c r="E133">
        <v>43.099999999999994</v>
      </c>
      <c r="F133" s="2">
        <v>1.18</v>
      </c>
      <c r="G133">
        <v>30</v>
      </c>
      <c r="H133">
        <v>0.3</v>
      </c>
      <c r="I133">
        <v>17</v>
      </c>
      <c r="J133" s="3">
        <f t="shared" si="436"/>
        <v>5.0999999999999996</v>
      </c>
      <c r="L133" t="s">
        <v>162</v>
      </c>
      <c r="M133" s="2">
        <f t="shared" si="445"/>
        <v>0.82674999999999987</v>
      </c>
      <c r="N133">
        <f t="shared" si="446"/>
        <v>0.27776938876221285</v>
      </c>
      <c r="Q133" t="s">
        <v>162</v>
      </c>
      <c r="R133" s="2">
        <f t="shared" ref="R133" si="449">AVERAGE(E164:E203)</f>
        <v>57.524999999999999</v>
      </c>
      <c r="S133" s="2">
        <f t="shared" ref="S133" si="450">_xlfn.STDEV.P(E164:E203)</f>
        <v>17.482702165283239</v>
      </c>
    </row>
    <row r="134" spans="1:19" x14ac:dyDescent="0.25">
      <c r="A134" s="2">
        <f t="shared" ca="1" si="434"/>
        <v>7.2546315054153876E-2</v>
      </c>
      <c r="B134" s="1">
        <v>43001</v>
      </c>
      <c r="C134" s="1" t="str">
        <f t="shared" si="435"/>
        <v>September</v>
      </c>
      <c r="D134" t="s">
        <v>21</v>
      </c>
      <c r="E134">
        <v>63.399999999999991</v>
      </c>
      <c r="F134" s="2">
        <v>0.71</v>
      </c>
      <c r="G134">
        <v>39</v>
      </c>
      <c r="H134">
        <v>0.3</v>
      </c>
      <c r="I134">
        <v>28</v>
      </c>
      <c r="J134" s="3">
        <f t="shared" si="436"/>
        <v>8.4</v>
      </c>
      <c r="L134" t="s">
        <v>163</v>
      </c>
      <c r="M134" s="2">
        <f t="shared" ref="M134" si="451">AVERAGE(F165:F204)</f>
        <v>0.88350000000000006</v>
      </c>
      <c r="N134">
        <f t="shared" ref="N134" si="452">_xlfn.STDEV.S(F165:F204)</f>
        <v>0.32504477009190974</v>
      </c>
      <c r="Q134" t="s">
        <v>163</v>
      </c>
      <c r="R134" s="2">
        <f t="shared" ref="R134" si="453">AVERAGE(E133:E172)</f>
        <v>60.927500000000009</v>
      </c>
      <c r="S134" s="2">
        <f t="shared" ref="S134" si="454">_xlfn.STDEV.P(E133:E172)</f>
        <v>15.906099262546995</v>
      </c>
    </row>
    <row r="135" spans="1:19" x14ac:dyDescent="0.25">
      <c r="A135" s="2">
        <f t="shared" ca="1" si="434"/>
        <v>0.322877902041519</v>
      </c>
      <c r="B135" s="1">
        <v>42911</v>
      </c>
      <c r="C135" s="1" t="str">
        <f t="shared" si="435"/>
        <v>June</v>
      </c>
      <c r="D135" t="s">
        <v>10</v>
      </c>
      <c r="E135">
        <v>85.1</v>
      </c>
      <c r="F135" s="2">
        <v>0.51</v>
      </c>
      <c r="G135">
        <v>58</v>
      </c>
      <c r="H135">
        <v>0.3</v>
      </c>
      <c r="I135">
        <v>37</v>
      </c>
      <c r="J135" s="3">
        <f t="shared" si="436"/>
        <v>11.1</v>
      </c>
      <c r="L135" t="s">
        <v>164</v>
      </c>
      <c r="M135" s="2">
        <f t="shared" ref="M135" si="455">AVERAGE(F134:F173)</f>
        <v>0.81674999999999986</v>
      </c>
      <c r="N135">
        <f t="shared" ref="N135" si="456">_xlfn.STDEV.S(F134:F173)</f>
        <v>0.27144804007680451</v>
      </c>
      <c r="Q135" t="s">
        <v>164</v>
      </c>
      <c r="R135" s="2">
        <f t="shared" ref="R135" si="457">AVERAGE(E166:E205)</f>
        <v>57.825000000000003</v>
      </c>
      <c r="S135" s="2">
        <f t="shared" ref="S135" si="458">_xlfn.STDEV.P(E166:E205)</f>
        <v>17.023245137164643</v>
      </c>
    </row>
    <row r="136" spans="1:19" x14ac:dyDescent="0.25">
      <c r="A136" s="2">
        <f t="shared" ca="1" si="434"/>
        <v>0.91348384567646101</v>
      </c>
      <c r="B136" s="1">
        <v>43012</v>
      </c>
      <c r="C136" s="1" t="str">
        <f t="shared" si="435"/>
        <v>October</v>
      </c>
      <c r="D136" t="s">
        <v>16</v>
      </c>
      <c r="E136">
        <v>61.199999999999996</v>
      </c>
      <c r="F136" s="2">
        <v>0.77</v>
      </c>
      <c r="G136">
        <v>33</v>
      </c>
      <c r="H136">
        <v>0.3</v>
      </c>
      <c r="I136">
        <v>24</v>
      </c>
      <c r="J136" s="3">
        <f t="shared" si="436"/>
        <v>7.1999999999999993</v>
      </c>
      <c r="L136" t="s">
        <v>165</v>
      </c>
      <c r="M136" s="2">
        <f t="shared" ref="M136" si="459">AVERAGE(F167:F206)</f>
        <v>0.87375000000000003</v>
      </c>
      <c r="N136">
        <f t="shared" ref="N136" si="460">_xlfn.STDEV.S(F167:F206)</f>
        <v>0.31581142945491802</v>
      </c>
      <c r="Q136" t="s">
        <v>165</v>
      </c>
      <c r="R136" s="2">
        <f t="shared" ref="R136" si="461">AVERAGE(E135:E174)</f>
        <v>60.854999999999997</v>
      </c>
      <c r="S136" s="2">
        <f t="shared" ref="S136" si="462">_xlfn.STDEV.P(E135:E174)</f>
        <v>16.459236768453152</v>
      </c>
    </row>
    <row r="137" spans="1:19" x14ac:dyDescent="0.25">
      <c r="A137" s="2">
        <f t="shared" ca="1" si="434"/>
        <v>2.2860535330874732E-2</v>
      </c>
      <c r="B137" s="1">
        <v>42920</v>
      </c>
      <c r="C137" s="1" t="str">
        <f t="shared" si="435"/>
        <v>July</v>
      </c>
      <c r="D137" t="s">
        <v>14</v>
      </c>
      <c r="E137">
        <v>84.199999999999989</v>
      </c>
      <c r="F137" s="2">
        <v>0.59</v>
      </c>
      <c r="G137">
        <v>49</v>
      </c>
      <c r="H137">
        <v>0.5</v>
      </c>
      <c r="I137">
        <v>34</v>
      </c>
      <c r="J137" s="3">
        <f t="shared" si="436"/>
        <v>17</v>
      </c>
      <c r="L137" t="s">
        <v>166</v>
      </c>
      <c r="M137" s="2">
        <f t="shared" ref="M137:M138" si="463">AVERAGE(F136:F175)</f>
        <v>0.87200000000000011</v>
      </c>
      <c r="N137">
        <f t="shared" ref="N137:N138" si="464">_xlfn.STDEV.S(F136:F175)</f>
        <v>0.33673545882601824</v>
      </c>
      <c r="Q137" t="s">
        <v>166</v>
      </c>
      <c r="R137" s="2">
        <f t="shared" ref="R137" si="465">AVERAGE(E168:E207)</f>
        <v>57.957500000000003</v>
      </c>
      <c r="S137" s="2">
        <f t="shared" ref="S137" si="466">_xlfn.STDEV.P(E168:E207)</f>
        <v>16.76755628438443</v>
      </c>
    </row>
    <row r="138" spans="1:19" x14ac:dyDescent="0.25">
      <c r="A138" s="2">
        <f t="shared" ca="1" si="434"/>
        <v>8.2621585962858513E-2</v>
      </c>
      <c r="B138" s="1">
        <v>43083</v>
      </c>
      <c r="C138" s="1" t="str">
        <f t="shared" si="435"/>
        <v>December</v>
      </c>
      <c r="D138" t="s">
        <v>18</v>
      </c>
      <c r="E138">
        <v>31.9</v>
      </c>
      <c r="F138" s="2">
        <v>1.54</v>
      </c>
      <c r="G138">
        <v>24</v>
      </c>
      <c r="H138">
        <v>0.3</v>
      </c>
      <c r="I138">
        <v>13</v>
      </c>
      <c r="J138" s="3">
        <f t="shared" si="436"/>
        <v>3.9</v>
      </c>
      <c r="L138" t="s">
        <v>167</v>
      </c>
      <c r="M138" s="2">
        <f t="shared" si="463"/>
        <v>0.87775000000000003</v>
      </c>
      <c r="N138">
        <f t="shared" si="464"/>
        <v>0.33691273693301088</v>
      </c>
      <c r="Q138" t="s">
        <v>167</v>
      </c>
      <c r="R138" s="2">
        <f t="shared" ref="R138" si="467">AVERAGE(E137:E176)</f>
        <v>58.939999999999984</v>
      </c>
      <c r="S138" s="2">
        <f t="shared" ref="S138" si="468">_xlfn.STDEV.P(E137:E176)</f>
        <v>17.012786367905807</v>
      </c>
    </row>
    <row r="139" spans="1:19" x14ac:dyDescent="0.25">
      <c r="A139" s="2">
        <f t="shared" ca="1" si="434"/>
        <v>0.55331339671386204</v>
      </c>
      <c r="B139" s="1">
        <v>42854</v>
      </c>
      <c r="C139" s="1" t="str">
        <f t="shared" si="435"/>
        <v>April</v>
      </c>
      <c r="D139" t="s">
        <v>21</v>
      </c>
      <c r="E139">
        <v>65.099999999999994</v>
      </c>
      <c r="F139" s="2">
        <v>0.71</v>
      </c>
      <c r="G139">
        <v>32</v>
      </c>
      <c r="H139">
        <v>0.3</v>
      </c>
      <c r="I139">
        <v>27</v>
      </c>
      <c r="J139" s="3">
        <f t="shared" si="436"/>
        <v>8.1</v>
      </c>
      <c r="L139" t="s">
        <v>168</v>
      </c>
      <c r="M139" s="2">
        <f t="shared" ref="M139" si="469">AVERAGE(F170:F209)</f>
        <v>0.8757499999999997</v>
      </c>
      <c r="N139">
        <f t="shared" ref="N139" si="470">_xlfn.STDEV.S(F170:F209)</f>
        <v>0.30943196509999027</v>
      </c>
      <c r="Q139" t="s">
        <v>168</v>
      </c>
      <c r="R139" s="2">
        <f t="shared" ref="R139:R140" si="471">AVERAGE(E170:E209)</f>
        <v>57.142500000000005</v>
      </c>
      <c r="S139" s="2">
        <f t="shared" ref="S139:S140" si="472">_xlfn.STDEV.P(E170:E209)</f>
        <v>16.970958834137747</v>
      </c>
    </row>
    <row r="140" spans="1:19" x14ac:dyDescent="0.25">
      <c r="A140" s="2">
        <f t="shared" ca="1" si="434"/>
        <v>0.63724203833563575</v>
      </c>
      <c r="B140" s="1">
        <v>42834</v>
      </c>
      <c r="C140" s="1" t="str">
        <f t="shared" si="435"/>
        <v>April</v>
      </c>
      <c r="D140" t="s">
        <v>10</v>
      </c>
      <c r="E140">
        <v>63.099999999999994</v>
      </c>
      <c r="F140" s="2">
        <v>0.69</v>
      </c>
      <c r="G140">
        <v>52</v>
      </c>
      <c r="H140">
        <v>0.3</v>
      </c>
      <c r="I140">
        <v>27</v>
      </c>
      <c r="J140" s="3">
        <f t="shared" si="436"/>
        <v>8.1</v>
      </c>
      <c r="L140" t="s">
        <v>169</v>
      </c>
      <c r="M140" s="2">
        <f t="shared" ref="M140" si="473">AVERAGE(F139:F178)</f>
        <v>0.85699999999999987</v>
      </c>
      <c r="N140">
        <f t="shared" ref="N140" si="474">_xlfn.STDEV.S(F139:F178)</f>
        <v>0.32058600190180597</v>
      </c>
      <c r="Q140" t="s">
        <v>169</v>
      </c>
      <c r="R140" s="2">
        <f t="shared" si="471"/>
        <v>57.857500000000002</v>
      </c>
      <c r="S140" s="2">
        <f t="shared" si="472"/>
        <v>17.801669689947584</v>
      </c>
    </row>
    <row r="141" spans="1:19" x14ac:dyDescent="0.25">
      <c r="A141" s="2">
        <f t="shared" ca="1" si="434"/>
        <v>0.45888856881221851</v>
      </c>
      <c r="B141" s="1">
        <v>42806</v>
      </c>
      <c r="C141" s="1" t="str">
        <f t="shared" si="435"/>
        <v>March</v>
      </c>
      <c r="D141" t="s">
        <v>10</v>
      </c>
      <c r="E141">
        <v>61.499999999999993</v>
      </c>
      <c r="F141" s="2">
        <v>0.74</v>
      </c>
      <c r="G141">
        <v>47</v>
      </c>
      <c r="H141">
        <v>0.3</v>
      </c>
      <c r="I141">
        <v>25</v>
      </c>
      <c r="J141" s="3">
        <f t="shared" si="436"/>
        <v>7.5</v>
      </c>
      <c r="L141" t="s">
        <v>170</v>
      </c>
      <c r="M141" s="2">
        <f t="shared" ref="M141" si="475">AVERAGE(F172:F211)</f>
        <v>0.87299999999999989</v>
      </c>
      <c r="N141">
        <f t="shared" ref="N141" si="476">_xlfn.STDEV.S(F172:F211)</f>
        <v>0.31232954325478668</v>
      </c>
      <c r="Q141" t="s">
        <v>170</v>
      </c>
      <c r="R141" s="2">
        <f t="shared" ref="R141" si="477">AVERAGE(E140:E179)</f>
        <v>59.529999999999994</v>
      </c>
      <c r="S141" s="2">
        <f t="shared" ref="S141" si="478">_xlfn.STDEV.P(E140:E179)</f>
        <v>16.355262150146057</v>
      </c>
    </row>
    <row r="142" spans="1:19" x14ac:dyDescent="0.25">
      <c r="A142" s="2">
        <f t="shared" ca="1" si="434"/>
        <v>0.70313562173785693</v>
      </c>
      <c r="B142" s="1">
        <v>43059</v>
      </c>
      <c r="C142" s="1" t="str">
        <f t="shared" si="435"/>
        <v>November</v>
      </c>
      <c r="D142" t="s">
        <v>12</v>
      </c>
      <c r="E142">
        <v>55.599999999999994</v>
      </c>
      <c r="F142" s="2">
        <v>0.87</v>
      </c>
      <c r="G142">
        <v>41</v>
      </c>
      <c r="H142">
        <v>0.3</v>
      </c>
      <c r="I142">
        <v>22</v>
      </c>
      <c r="J142" s="3">
        <f t="shared" si="436"/>
        <v>6.6</v>
      </c>
      <c r="L142" t="s">
        <v>171</v>
      </c>
      <c r="M142" s="2">
        <f t="shared" ref="M142:M143" si="479">AVERAGE(F141:F180)</f>
        <v>0.87249999999999994</v>
      </c>
      <c r="N142">
        <f t="shared" ref="N142:N143" si="480">_xlfn.STDEV.S(F141:F180)</f>
        <v>0.32467538028637516</v>
      </c>
      <c r="Q142" t="s">
        <v>171</v>
      </c>
      <c r="R142" s="2">
        <f t="shared" ref="R142" si="481">AVERAGE(E173:E212)</f>
        <v>57.412500000000009</v>
      </c>
      <c r="S142" s="2">
        <f t="shared" ref="S142" si="482">_xlfn.STDEV.P(E173:E212)</f>
        <v>17.541168540037418</v>
      </c>
    </row>
    <row r="143" spans="1:19" x14ac:dyDescent="0.25">
      <c r="A143" s="2">
        <f t="shared" ca="1" si="434"/>
        <v>0.15065145447541806</v>
      </c>
      <c r="B143" s="1">
        <v>42982</v>
      </c>
      <c r="C143" s="1" t="str">
        <f t="shared" si="435"/>
        <v>September</v>
      </c>
      <c r="D143" t="s">
        <v>12</v>
      </c>
      <c r="E143">
        <v>59.8</v>
      </c>
      <c r="F143" s="2">
        <v>0.74</v>
      </c>
      <c r="G143">
        <v>54</v>
      </c>
      <c r="H143">
        <v>0.3</v>
      </c>
      <c r="I143">
        <v>26</v>
      </c>
      <c r="J143" s="3">
        <f t="shared" si="436"/>
        <v>7.8</v>
      </c>
      <c r="L143" t="s">
        <v>172</v>
      </c>
      <c r="M143" s="2">
        <f t="shared" si="479"/>
        <v>0.88725000000000009</v>
      </c>
      <c r="N143">
        <f t="shared" si="480"/>
        <v>0.33182469498988154</v>
      </c>
      <c r="Q143" t="s">
        <v>172</v>
      </c>
      <c r="R143" s="2">
        <f t="shared" ref="R143" si="483">AVERAGE(E142:E181)</f>
        <v>58.125</v>
      </c>
      <c r="S143" s="2">
        <f t="shared" ref="S143" si="484">_xlfn.STDEV.P(E142:E181)</f>
        <v>17.279753325785624</v>
      </c>
    </row>
    <row r="144" spans="1:19" x14ac:dyDescent="0.25">
      <c r="A144" s="2">
        <f t="shared" ca="1" si="434"/>
        <v>0.10756516697063478</v>
      </c>
      <c r="B144" s="1">
        <v>42768</v>
      </c>
      <c r="C144" s="1" t="str">
        <f t="shared" si="435"/>
        <v>February</v>
      </c>
      <c r="D144" t="s">
        <v>18</v>
      </c>
      <c r="E144">
        <v>52</v>
      </c>
      <c r="F144" s="2">
        <v>1</v>
      </c>
      <c r="G144">
        <v>22</v>
      </c>
      <c r="H144">
        <v>0.3</v>
      </c>
      <c r="I144">
        <v>20</v>
      </c>
      <c r="J144" s="3">
        <f t="shared" si="436"/>
        <v>6</v>
      </c>
      <c r="L144" t="s">
        <v>173</v>
      </c>
      <c r="M144" s="2">
        <f t="shared" ref="M144" si="485">AVERAGE(F175:F214)</f>
        <v>0.8640000000000001</v>
      </c>
      <c r="N144">
        <f t="shared" ref="N144" si="486">_xlfn.STDEV.S(F175:F214)</f>
        <v>0.30075801671008628</v>
      </c>
      <c r="Q144" t="s">
        <v>173</v>
      </c>
      <c r="R144" s="2">
        <f t="shared" ref="R144" si="487">AVERAGE(E175:E214)</f>
        <v>57.797499999999999</v>
      </c>
      <c r="S144" s="2">
        <f t="shared" ref="S144" si="488">_xlfn.STDEV.P(E175:E214)</f>
        <v>17.184258603442832</v>
      </c>
    </row>
    <row r="145" spans="1:19" x14ac:dyDescent="0.25">
      <c r="A145" s="2">
        <f t="shared" ca="1" si="434"/>
        <v>0.92860879277957731</v>
      </c>
      <c r="B145" s="1">
        <v>42926</v>
      </c>
      <c r="C145" s="1" t="str">
        <f t="shared" si="435"/>
        <v>July</v>
      </c>
      <c r="D145" t="s">
        <v>12</v>
      </c>
      <c r="E145">
        <v>98</v>
      </c>
      <c r="F145" s="2">
        <v>0.49</v>
      </c>
      <c r="G145">
        <v>66</v>
      </c>
      <c r="H145">
        <v>0.5</v>
      </c>
      <c r="I145">
        <v>40</v>
      </c>
      <c r="J145" s="3">
        <f t="shared" si="436"/>
        <v>20</v>
      </c>
      <c r="L145" t="s">
        <v>174</v>
      </c>
      <c r="M145" s="2">
        <f t="shared" ref="M145" si="489">AVERAGE(F144:F183)</f>
        <v>0.90549999999999975</v>
      </c>
      <c r="N145">
        <f t="shared" ref="N145" si="490">_xlfn.STDEV.S(F144:F183)</f>
        <v>0.34687579983737832</v>
      </c>
      <c r="Q145" t="s">
        <v>174</v>
      </c>
      <c r="R145" s="2">
        <f t="shared" ref="R145" si="491">AVERAGE(E144:E183)</f>
        <v>57.410000000000011</v>
      </c>
      <c r="S145" s="2">
        <f t="shared" ref="S145" si="492">_xlfn.STDEV.P(E144:E183)</f>
        <v>18.029722682282092</v>
      </c>
    </row>
    <row r="146" spans="1:19" x14ac:dyDescent="0.25">
      <c r="A146" s="2">
        <f t="shared" ca="1" si="434"/>
        <v>0.43331866831409083</v>
      </c>
      <c r="B146" s="1">
        <v>42879</v>
      </c>
      <c r="C146" s="1" t="str">
        <f t="shared" si="435"/>
        <v>May</v>
      </c>
      <c r="D146" t="s">
        <v>16</v>
      </c>
      <c r="E146">
        <v>69.399999999999991</v>
      </c>
      <c r="F146" s="2">
        <v>0.69</v>
      </c>
      <c r="G146">
        <v>34</v>
      </c>
      <c r="H146">
        <v>0.3</v>
      </c>
      <c r="I146">
        <v>28</v>
      </c>
      <c r="J146" s="3">
        <f t="shared" si="436"/>
        <v>8.4</v>
      </c>
      <c r="L146" t="s">
        <v>175</v>
      </c>
      <c r="M146" s="2">
        <f t="shared" ref="M146" si="493">AVERAGE(F177:F216)</f>
        <v>0.8297500000000001</v>
      </c>
      <c r="N146">
        <f t="shared" ref="N146" si="494">_xlfn.STDEV.S(F177:F216)</f>
        <v>0.23626894171793403</v>
      </c>
      <c r="Q146" t="s">
        <v>175</v>
      </c>
      <c r="R146" s="2">
        <f t="shared" ref="R146" si="495">AVERAGE(E177:E216)</f>
        <v>58.990000000000009</v>
      </c>
      <c r="S146" s="2">
        <f t="shared" ref="S146" si="496">_xlfn.STDEV.P(E177:E216)</f>
        <v>16.299045984351288</v>
      </c>
    </row>
    <row r="147" spans="1:19" x14ac:dyDescent="0.25">
      <c r="A147" s="2">
        <f t="shared" ca="1" si="434"/>
        <v>0.95114851320241955</v>
      </c>
      <c r="B147" s="1">
        <v>42922</v>
      </c>
      <c r="C147" s="1" t="str">
        <f t="shared" si="435"/>
        <v>July</v>
      </c>
      <c r="D147" t="s">
        <v>18</v>
      </c>
      <c r="E147">
        <v>91.699999999999989</v>
      </c>
      <c r="F147" s="2">
        <v>0.51</v>
      </c>
      <c r="G147">
        <v>46</v>
      </c>
      <c r="H147">
        <v>0.5</v>
      </c>
      <c r="I147">
        <v>39</v>
      </c>
      <c r="J147" s="3">
        <f t="shared" si="436"/>
        <v>19.5</v>
      </c>
      <c r="L147" t="s">
        <v>176</v>
      </c>
      <c r="M147" s="2">
        <f t="shared" ref="M147:M148" si="497">AVERAGE(F146:F185)</f>
        <v>0.91949999999999965</v>
      </c>
      <c r="N147">
        <f t="shared" ref="N147:N148" si="498">_xlfn.STDEV.S(F146:F185)</f>
        <v>0.34092596384041085</v>
      </c>
      <c r="Q147" t="s">
        <v>176</v>
      </c>
      <c r="R147" s="2">
        <f t="shared" ref="R147" si="499">AVERAGE(E146:E185)</f>
        <v>55.747500000000002</v>
      </c>
      <c r="S147" s="2">
        <f t="shared" ref="S147" si="500">_xlfn.STDEV.P(E146:E185)</f>
        <v>17.107585853942044</v>
      </c>
    </row>
    <row r="148" spans="1:19" x14ac:dyDescent="0.25">
      <c r="A148" s="2">
        <f t="shared" ca="1" si="434"/>
        <v>0.81584708491714808</v>
      </c>
      <c r="B148" s="1">
        <v>42979</v>
      </c>
      <c r="C148" s="1" t="str">
        <f t="shared" si="435"/>
        <v>September</v>
      </c>
      <c r="D148" t="s">
        <v>20</v>
      </c>
      <c r="E148">
        <v>71.699999999999989</v>
      </c>
      <c r="F148" s="2">
        <v>0.69</v>
      </c>
      <c r="G148">
        <v>41</v>
      </c>
      <c r="H148">
        <v>0.3</v>
      </c>
      <c r="I148">
        <v>29</v>
      </c>
      <c r="J148" s="3">
        <f t="shared" si="436"/>
        <v>8.6999999999999993</v>
      </c>
      <c r="L148" t="s">
        <v>177</v>
      </c>
      <c r="M148" s="2">
        <f t="shared" si="497"/>
        <v>0.91799999999999982</v>
      </c>
      <c r="N148">
        <f t="shared" si="498"/>
        <v>0.34209160566530566</v>
      </c>
      <c r="Q148" t="s">
        <v>177</v>
      </c>
      <c r="R148" s="2">
        <f t="shared" ref="R148" si="501">AVERAGE(E179:E218)</f>
        <v>57.785000000000011</v>
      </c>
      <c r="S148" s="2">
        <f t="shared" ref="S148" si="502">_xlfn.STDEV.P(E179:E218)</f>
        <v>16.172778827399998</v>
      </c>
    </row>
    <row r="149" spans="1:19" x14ac:dyDescent="0.25">
      <c r="A149" s="2">
        <f t="shared" ca="1" si="434"/>
        <v>0.57313194879345186</v>
      </c>
      <c r="B149" s="1">
        <v>42973</v>
      </c>
      <c r="C149" s="1" t="str">
        <f t="shared" si="435"/>
        <v>August</v>
      </c>
      <c r="D149" t="s">
        <v>21</v>
      </c>
      <c r="E149">
        <v>70</v>
      </c>
      <c r="F149" s="2">
        <v>0.63</v>
      </c>
      <c r="G149">
        <v>46</v>
      </c>
      <c r="H149">
        <v>0.5</v>
      </c>
      <c r="I149">
        <v>30</v>
      </c>
      <c r="J149" s="3">
        <f t="shared" si="436"/>
        <v>15</v>
      </c>
      <c r="L149" t="s">
        <v>178</v>
      </c>
      <c r="M149" s="2">
        <f t="shared" ref="M149" si="503">AVERAGE(F180:F219)</f>
        <v>0.86075000000000013</v>
      </c>
      <c r="N149">
        <f t="shared" ref="N149" si="504">_xlfn.STDEV.S(F180:F219)</f>
        <v>0.24727631694741131</v>
      </c>
      <c r="Q149" t="s">
        <v>178</v>
      </c>
      <c r="R149" s="2">
        <f t="shared" ref="R149" si="505">AVERAGE(E148:E187)</f>
        <v>55.632500000000007</v>
      </c>
      <c r="S149" s="2">
        <f t="shared" ref="S149" si="506">_xlfn.STDEV.P(E148:E187)</f>
        <v>16.77880191640628</v>
      </c>
    </row>
    <row r="150" spans="1:19" x14ac:dyDescent="0.25">
      <c r="A150" s="2">
        <f t="shared" ca="1" si="434"/>
        <v>0.38619896960357381</v>
      </c>
      <c r="B150" s="1">
        <v>43036</v>
      </c>
      <c r="C150" s="1" t="str">
        <f t="shared" si="435"/>
        <v>October</v>
      </c>
      <c r="D150" t="s">
        <v>21</v>
      </c>
      <c r="E150">
        <v>57.499999999999993</v>
      </c>
      <c r="F150" s="2">
        <v>0.77</v>
      </c>
      <c r="G150">
        <v>28</v>
      </c>
      <c r="H150">
        <v>0.3</v>
      </c>
      <c r="I150">
        <v>25</v>
      </c>
      <c r="J150" s="3">
        <f t="shared" si="436"/>
        <v>7.5</v>
      </c>
      <c r="L150" t="s">
        <v>179</v>
      </c>
      <c r="M150" s="2">
        <f t="shared" ref="M150" si="507">AVERAGE(F149:F188)</f>
        <v>0.91925000000000012</v>
      </c>
      <c r="N150">
        <f t="shared" ref="N150" si="508">_xlfn.STDEV.S(F149:F188)</f>
        <v>0.34087660373566092</v>
      </c>
      <c r="Q150" t="s">
        <v>179</v>
      </c>
      <c r="R150" s="2">
        <f t="shared" ref="R150:R151" si="509">AVERAGE(E181:E220)</f>
        <v>58.342500000000008</v>
      </c>
      <c r="S150" s="2">
        <f t="shared" ref="S150:S151" si="510">_xlfn.STDEV.P(E181:E220)</f>
        <v>16.354217919240227</v>
      </c>
    </row>
    <row r="151" spans="1:19" x14ac:dyDescent="0.25">
      <c r="A151" s="2">
        <f t="shared" ca="1" si="434"/>
        <v>0.95309683480875373</v>
      </c>
      <c r="B151" s="1">
        <v>42847</v>
      </c>
      <c r="C151" s="1" t="str">
        <f t="shared" si="435"/>
        <v>April</v>
      </c>
      <c r="D151" t="s">
        <v>21</v>
      </c>
      <c r="E151">
        <v>57.499999999999993</v>
      </c>
      <c r="F151" s="2">
        <v>0.77</v>
      </c>
      <c r="G151">
        <v>47</v>
      </c>
      <c r="H151">
        <v>0.3</v>
      </c>
      <c r="I151">
        <v>25</v>
      </c>
      <c r="J151" s="3">
        <f t="shared" si="436"/>
        <v>7.5</v>
      </c>
      <c r="L151" t="s">
        <v>180</v>
      </c>
      <c r="M151" s="2">
        <f t="shared" ref="M151" si="511">AVERAGE(F182:F221)</f>
        <v>0.83200000000000007</v>
      </c>
      <c r="N151">
        <f t="shared" ref="N151" si="512">_xlfn.STDEV.S(F182:F221)</f>
        <v>0.23040877832279974</v>
      </c>
      <c r="Q151" t="s">
        <v>180</v>
      </c>
      <c r="R151" s="2">
        <f t="shared" si="509"/>
        <v>58.802500000000009</v>
      </c>
      <c r="S151" s="2">
        <f t="shared" si="510"/>
        <v>15.767870615590379</v>
      </c>
    </row>
    <row r="152" spans="1:19" x14ac:dyDescent="0.25">
      <c r="A152" s="2">
        <f t="shared" ca="1" si="434"/>
        <v>0.8998224600390472</v>
      </c>
      <c r="B152" s="1">
        <v>42924</v>
      </c>
      <c r="C152" s="1" t="str">
        <f t="shared" si="435"/>
        <v>July</v>
      </c>
      <c r="D152" t="s">
        <v>21</v>
      </c>
      <c r="E152">
        <v>83.199999999999989</v>
      </c>
      <c r="F152" s="2">
        <v>0.56999999999999995</v>
      </c>
      <c r="G152">
        <v>44</v>
      </c>
      <c r="H152">
        <v>0.5</v>
      </c>
      <c r="I152">
        <v>34</v>
      </c>
      <c r="J152" s="3">
        <f t="shared" si="436"/>
        <v>17</v>
      </c>
      <c r="L152" t="s">
        <v>181</v>
      </c>
      <c r="M152" s="2">
        <f t="shared" ref="M152:M153" si="513">AVERAGE(F151:F190)</f>
        <v>0.92049999999999998</v>
      </c>
      <c r="N152">
        <f t="shared" ref="N152:N153" si="514">_xlfn.STDEV.S(F151:F190)</f>
        <v>0.33974311562618104</v>
      </c>
      <c r="Q152" t="s">
        <v>181</v>
      </c>
      <c r="R152" s="2">
        <f t="shared" ref="R152" si="515">AVERAGE(E151:E190)</f>
        <v>55.370000000000019</v>
      </c>
      <c r="S152" s="2">
        <f t="shared" ref="S152" si="516">_xlfn.STDEV.P(E151:E190)</f>
        <v>16.551438003992196</v>
      </c>
    </row>
    <row r="153" spans="1:19" x14ac:dyDescent="0.25">
      <c r="A153" s="2">
        <f t="shared" ca="1" si="434"/>
        <v>8.2434082076321746E-2</v>
      </c>
      <c r="B153" s="1">
        <v>43094</v>
      </c>
      <c r="C153" s="1" t="str">
        <f t="shared" si="435"/>
        <v>December</v>
      </c>
      <c r="D153" t="s">
        <v>12</v>
      </c>
      <c r="E153">
        <v>35.5</v>
      </c>
      <c r="F153" s="2">
        <v>1.25</v>
      </c>
      <c r="G153">
        <v>19</v>
      </c>
      <c r="H153">
        <v>0.3</v>
      </c>
      <c r="I153">
        <v>15</v>
      </c>
      <c r="J153" s="3">
        <f t="shared" si="436"/>
        <v>4.5</v>
      </c>
      <c r="L153" t="s">
        <v>182</v>
      </c>
      <c r="M153" s="2">
        <f t="shared" si="513"/>
        <v>0.92749999999999999</v>
      </c>
      <c r="N153">
        <f t="shared" si="514"/>
        <v>0.33944713723105535</v>
      </c>
      <c r="Q153" t="s">
        <v>182</v>
      </c>
      <c r="R153" s="2">
        <f t="shared" ref="R153" si="517">AVERAGE(E184:E223)</f>
        <v>59.445000000000007</v>
      </c>
      <c r="S153" s="2">
        <f t="shared" ref="S153" si="518">_xlfn.STDEV.P(E184:E223)</f>
        <v>14.868640657437391</v>
      </c>
    </row>
    <row r="154" spans="1:19" x14ac:dyDescent="0.25">
      <c r="A154" s="2">
        <f t="shared" ca="1" si="434"/>
        <v>0.84785169683412054</v>
      </c>
      <c r="B154" s="1">
        <v>42853</v>
      </c>
      <c r="C154" s="1" t="str">
        <f t="shared" si="435"/>
        <v>April</v>
      </c>
      <c r="D154" t="s">
        <v>20</v>
      </c>
      <c r="E154">
        <v>58.8</v>
      </c>
      <c r="F154" s="2">
        <v>0.74</v>
      </c>
      <c r="G154">
        <v>32</v>
      </c>
      <c r="H154">
        <v>0.3</v>
      </c>
      <c r="I154">
        <v>26</v>
      </c>
      <c r="J154" s="3">
        <f t="shared" si="436"/>
        <v>7.8</v>
      </c>
      <c r="L154" t="s">
        <v>183</v>
      </c>
      <c r="M154" s="2">
        <f t="shared" ref="M154" si="519">AVERAGE(F185:F224)</f>
        <v>0.81124999999999992</v>
      </c>
      <c r="N154">
        <f t="shared" ref="N154" si="520">_xlfn.STDEV.S(F185:F224)</f>
        <v>0.19812178979038067</v>
      </c>
      <c r="Q154" t="s">
        <v>183</v>
      </c>
      <c r="R154" s="2">
        <f t="shared" ref="R154" si="521">AVERAGE(E153:E192)</f>
        <v>53.94</v>
      </c>
      <c r="S154" s="2">
        <f t="shared" ref="S154" si="522">_xlfn.STDEV.P(E153:E192)</f>
        <v>16.177465808957816</v>
      </c>
    </row>
    <row r="155" spans="1:19" x14ac:dyDescent="0.25">
      <c r="A155" s="2">
        <f t="shared" ca="1" si="434"/>
        <v>0.6505246528968861</v>
      </c>
      <c r="B155" s="1">
        <v>42823</v>
      </c>
      <c r="C155" s="1" t="str">
        <f t="shared" si="435"/>
        <v>March</v>
      </c>
      <c r="D155" t="s">
        <v>16</v>
      </c>
      <c r="E155">
        <v>57.199999999999996</v>
      </c>
      <c r="F155" s="2">
        <v>0.83</v>
      </c>
      <c r="G155">
        <v>39</v>
      </c>
      <c r="H155">
        <v>0.3</v>
      </c>
      <c r="I155">
        <v>24</v>
      </c>
      <c r="J155" s="3">
        <f t="shared" si="436"/>
        <v>7.1999999999999993</v>
      </c>
      <c r="L155" t="s">
        <v>184</v>
      </c>
      <c r="M155" s="2">
        <f t="shared" ref="M155" si="523">AVERAGE(F154:F193)</f>
        <v>0.92049999999999998</v>
      </c>
      <c r="N155">
        <f t="shared" ref="N155" si="524">_xlfn.STDEV.S(F154:F193)</f>
        <v>0.33647455803541559</v>
      </c>
      <c r="Q155" t="s">
        <v>184</v>
      </c>
      <c r="R155" s="2">
        <f t="shared" ref="R155" si="525">AVERAGE(E186:E225)</f>
        <v>59.685000000000002</v>
      </c>
      <c r="S155" s="2">
        <f t="shared" ref="S155" si="526">_xlfn.STDEV.P(E186:E225)</f>
        <v>14.93225619255178</v>
      </c>
    </row>
    <row r="156" spans="1:19" x14ac:dyDescent="0.25">
      <c r="A156" s="2">
        <f t="shared" ca="1" si="434"/>
        <v>0.27689121980235087</v>
      </c>
      <c r="B156" s="1">
        <v>43030</v>
      </c>
      <c r="C156" s="1" t="str">
        <f t="shared" si="435"/>
        <v>October</v>
      </c>
      <c r="D156" t="s">
        <v>10</v>
      </c>
      <c r="E156">
        <v>57.499999999999993</v>
      </c>
      <c r="F156" s="2">
        <v>0.77</v>
      </c>
      <c r="G156">
        <v>35</v>
      </c>
      <c r="H156">
        <v>0.3</v>
      </c>
      <c r="I156">
        <v>25</v>
      </c>
      <c r="J156" s="3">
        <f t="shared" si="436"/>
        <v>7.5</v>
      </c>
      <c r="L156" t="s">
        <v>185</v>
      </c>
      <c r="M156" s="2">
        <f t="shared" ref="M156" si="527">AVERAGE(F187:F226)</f>
        <v>0.82625000000000015</v>
      </c>
      <c r="N156">
        <f t="shared" ref="N156" si="528">_xlfn.STDEV.S(F187:F226)</f>
        <v>0.22464430574257616</v>
      </c>
      <c r="Q156" t="s">
        <v>185</v>
      </c>
      <c r="R156" s="2">
        <f t="shared" ref="R156" si="529">AVERAGE(E155:E194)</f>
        <v>54.992499999999993</v>
      </c>
      <c r="S156" s="2">
        <f t="shared" ref="S156" si="530">_xlfn.STDEV.P(E155:E194)</f>
        <v>16.372635516311973</v>
      </c>
    </row>
    <row r="157" spans="1:19" x14ac:dyDescent="0.25">
      <c r="A157" s="2">
        <f t="shared" ca="1" si="434"/>
        <v>0.66675290688274924</v>
      </c>
      <c r="B157" s="1">
        <v>43060</v>
      </c>
      <c r="C157" s="1" t="str">
        <f t="shared" si="435"/>
        <v>November</v>
      </c>
      <c r="D157" t="s">
        <v>14</v>
      </c>
      <c r="E157">
        <v>47</v>
      </c>
      <c r="F157" s="2">
        <v>0.95</v>
      </c>
      <c r="G157">
        <v>28</v>
      </c>
      <c r="H157">
        <v>0.3</v>
      </c>
      <c r="I157">
        <v>20</v>
      </c>
      <c r="J157" s="3">
        <f t="shared" si="436"/>
        <v>6</v>
      </c>
      <c r="L157" t="s">
        <v>186</v>
      </c>
      <c r="M157" s="2">
        <f t="shared" ref="M157:M158" si="531">AVERAGE(F156:F195)</f>
        <v>0.91874999999999984</v>
      </c>
      <c r="N157">
        <f t="shared" ref="N157:N158" si="532">_xlfn.STDEV.S(F156:F195)</f>
        <v>0.33761750091350062</v>
      </c>
      <c r="Q157" t="s">
        <v>186</v>
      </c>
      <c r="R157" s="2">
        <f t="shared" ref="R157" si="533">AVERAGE(E188:E227)</f>
        <v>59.045000000000002</v>
      </c>
      <c r="S157" s="2">
        <f t="shared" ref="S157" si="534">_xlfn.STDEV.P(E188:E227)</f>
        <v>14.369045723359624</v>
      </c>
    </row>
    <row r="158" spans="1:19" x14ac:dyDescent="0.25">
      <c r="A158" s="2">
        <f t="shared" ca="1" si="434"/>
        <v>0.26554169978557585</v>
      </c>
      <c r="B158" s="1">
        <v>42951</v>
      </c>
      <c r="C158" s="1" t="str">
        <f t="shared" si="435"/>
        <v>August</v>
      </c>
      <c r="D158" t="s">
        <v>20</v>
      </c>
      <c r="E158">
        <v>70.699999999999989</v>
      </c>
      <c r="F158" s="2">
        <v>0.69</v>
      </c>
      <c r="G158">
        <v>34</v>
      </c>
      <c r="H158">
        <v>0.5</v>
      </c>
      <c r="I158">
        <v>29</v>
      </c>
      <c r="J158" s="3">
        <f t="shared" si="436"/>
        <v>14.5</v>
      </c>
      <c r="L158" t="s">
        <v>187</v>
      </c>
      <c r="M158" s="2">
        <f t="shared" si="531"/>
        <v>0.91424999999999979</v>
      </c>
      <c r="N158">
        <f t="shared" si="532"/>
        <v>0.34083522976088371</v>
      </c>
      <c r="Q158" t="s">
        <v>187</v>
      </c>
      <c r="R158" s="2">
        <f t="shared" ref="R158" si="535">AVERAGE(E157:E196)</f>
        <v>55.947499999999991</v>
      </c>
      <c r="S158" s="2">
        <f t="shared" ref="S158" si="536">_xlfn.STDEV.P(E157:E196)</f>
        <v>17.029342140846207</v>
      </c>
    </row>
    <row r="159" spans="1:19" x14ac:dyDescent="0.25">
      <c r="A159" s="2">
        <f t="shared" ca="1" si="434"/>
        <v>0.47470627357407469</v>
      </c>
      <c r="B159" s="1">
        <v>42751</v>
      </c>
      <c r="C159" s="1" t="str">
        <f t="shared" si="435"/>
        <v>January</v>
      </c>
      <c r="D159" t="s">
        <v>12</v>
      </c>
      <c r="E159">
        <v>30.599999999999998</v>
      </c>
      <c r="F159" s="2">
        <v>1.67</v>
      </c>
      <c r="G159">
        <v>24</v>
      </c>
      <c r="H159">
        <v>0.3</v>
      </c>
      <c r="I159">
        <v>12</v>
      </c>
      <c r="J159" s="3">
        <f t="shared" si="436"/>
        <v>3.5999999999999996</v>
      </c>
      <c r="L159" t="s">
        <v>188</v>
      </c>
      <c r="M159" s="2">
        <f t="shared" ref="M159" si="537">AVERAGE(F190:F229)</f>
        <v>0.8394999999999998</v>
      </c>
      <c r="N159">
        <f t="shared" ref="N159" si="538">_xlfn.STDEV.S(F190:F229)</f>
        <v>0.21924053059690113</v>
      </c>
      <c r="Q159" t="s">
        <v>188</v>
      </c>
      <c r="R159" s="2">
        <f t="shared" ref="R159" si="539">AVERAGE(E190:E229)</f>
        <v>58.320000000000007</v>
      </c>
      <c r="S159" s="2">
        <f t="shared" ref="S159" si="540">_xlfn.STDEV.P(E190:E229)</f>
        <v>14.474429177000374</v>
      </c>
    </row>
    <row r="160" spans="1:19" x14ac:dyDescent="0.25">
      <c r="A160" s="2">
        <f t="shared" ca="1" si="434"/>
        <v>0.45071591316279935</v>
      </c>
      <c r="B160" s="1">
        <v>42857</v>
      </c>
      <c r="C160" s="1" t="str">
        <f t="shared" si="435"/>
        <v>May</v>
      </c>
      <c r="D160" t="s">
        <v>14</v>
      </c>
      <c r="E160">
        <v>65.699999999999989</v>
      </c>
      <c r="F160" s="2">
        <v>0.69</v>
      </c>
      <c r="G160">
        <v>40</v>
      </c>
      <c r="H160">
        <v>0.3</v>
      </c>
      <c r="I160">
        <v>29</v>
      </c>
      <c r="J160" s="3">
        <f t="shared" si="436"/>
        <v>8.6999999999999993</v>
      </c>
      <c r="L160" t="s">
        <v>189</v>
      </c>
      <c r="M160" s="2">
        <f t="shared" ref="M160" si="541">AVERAGE(F159:F198)</f>
        <v>0.91449999999999998</v>
      </c>
      <c r="N160">
        <f t="shared" ref="N160" si="542">_xlfn.STDEV.S(F159:F198)</f>
        <v>0.34003732826762517</v>
      </c>
      <c r="Q160" t="s">
        <v>189</v>
      </c>
      <c r="R160" s="2">
        <f t="shared" ref="R160" si="543">AVERAGE(E159:E198)</f>
        <v>55.792499999999997</v>
      </c>
      <c r="S160" s="2">
        <f t="shared" ref="S160" si="544">_xlfn.STDEV.P(E159:E198)</f>
        <v>16.857852584181664</v>
      </c>
    </row>
    <row r="161" spans="1:19" x14ac:dyDescent="0.25">
      <c r="A161" s="2">
        <f t="shared" ca="1" si="434"/>
        <v>0.5219342438909671</v>
      </c>
      <c r="B161" s="1">
        <v>42756</v>
      </c>
      <c r="C161" s="1" t="str">
        <f t="shared" si="435"/>
        <v>January</v>
      </c>
      <c r="D161" t="s">
        <v>21</v>
      </c>
      <c r="E161">
        <v>36.199999999999996</v>
      </c>
      <c r="F161" s="2">
        <v>1.25</v>
      </c>
      <c r="G161">
        <v>16</v>
      </c>
      <c r="H161">
        <v>0.3</v>
      </c>
      <c r="I161">
        <v>14</v>
      </c>
      <c r="J161" s="3">
        <f t="shared" si="436"/>
        <v>4.2</v>
      </c>
      <c r="L161" t="s">
        <v>190</v>
      </c>
      <c r="M161" s="2">
        <f t="shared" ref="M161" si="545">AVERAGE(F192:F231)</f>
        <v>0.82874999999999999</v>
      </c>
      <c r="N161">
        <f t="shared" ref="N161" si="546">_xlfn.STDEV.S(F192:F231)</f>
        <v>0.21878671853000686</v>
      </c>
      <c r="Q161" t="s">
        <v>190</v>
      </c>
      <c r="R161" s="2">
        <f t="shared" ref="R161:R162" si="547">AVERAGE(E192:E231)</f>
        <v>59.3</v>
      </c>
      <c r="S161" s="2">
        <f t="shared" ref="S161:S162" si="548">_xlfn.STDEV.P(E192:E231)</f>
        <v>14.515526170277118</v>
      </c>
    </row>
    <row r="162" spans="1:19" x14ac:dyDescent="0.25">
      <c r="A162" s="2">
        <f t="shared" ca="1" si="434"/>
        <v>3.8523963921701099E-2</v>
      </c>
      <c r="B162" s="1">
        <v>43048</v>
      </c>
      <c r="C162" s="1" t="str">
        <f t="shared" si="435"/>
        <v>November</v>
      </c>
      <c r="D162" t="s">
        <v>18</v>
      </c>
      <c r="E162">
        <v>53.9</v>
      </c>
      <c r="F162" s="2">
        <v>0.83</v>
      </c>
      <c r="G162">
        <v>33</v>
      </c>
      <c r="H162">
        <v>0.3</v>
      </c>
      <c r="I162">
        <v>23</v>
      </c>
      <c r="J162" s="3">
        <f t="shared" si="436"/>
        <v>6.8999999999999995</v>
      </c>
      <c r="L162" t="s">
        <v>191</v>
      </c>
      <c r="M162" s="2">
        <f t="shared" ref="M162:M163" si="549">AVERAGE(F161:F200)</f>
        <v>0.9019999999999998</v>
      </c>
      <c r="N162">
        <f t="shared" ref="N162:N163" si="550">_xlfn.STDEV.S(F161:F200)</f>
        <v>0.32372986522875247</v>
      </c>
      <c r="Q162" t="s">
        <v>191</v>
      </c>
      <c r="R162" s="2">
        <f t="shared" si="547"/>
        <v>59.045000000000002</v>
      </c>
      <c r="S162" s="2">
        <f t="shared" si="548"/>
        <v>14.911923920138516</v>
      </c>
    </row>
    <row r="163" spans="1:19" x14ac:dyDescent="0.25">
      <c r="A163" s="2">
        <f t="shared" ca="1" si="434"/>
        <v>0.42779636866867676</v>
      </c>
      <c r="B163" s="1">
        <v>42785</v>
      </c>
      <c r="C163" s="1" t="str">
        <f t="shared" si="435"/>
        <v>February</v>
      </c>
      <c r="D163" t="s">
        <v>10</v>
      </c>
      <c r="E163">
        <v>50</v>
      </c>
      <c r="F163" s="2">
        <v>0.95</v>
      </c>
      <c r="G163">
        <v>28</v>
      </c>
      <c r="H163">
        <v>0.3</v>
      </c>
      <c r="I163">
        <v>20</v>
      </c>
      <c r="J163" s="3">
        <f t="shared" si="436"/>
        <v>6</v>
      </c>
      <c r="L163" t="s">
        <v>192</v>
      </c>
      <c r="M163" s="2">
        <f t="shared" si="549"/>
        <v>0.88400000000000001</v>
      </c>
      <c r="N163">
        <f t="shared" si="550"/>
        <v>0.32390090285733214</v>
      </c>
      <c r="Q163" t="s">
        <v>192</v>
      </c>
      <c r="R163" s="2">
        <f t="shared" ref="R163" si="551">AVERAGE(E162:E201)</f>
        <v>57.582500000000003</v>
      </c>
      <c r="S163" s="2">
        <f t="shared" ref="S163" si="552">_xlfn.STDEV.P(E162:E201)</f>
        <v>17.454052358979553</v>
      </c>
    </row>
    <row r="164" spans="1:19" x14ac:dyDescent="0.25">
      <c r="A164" s="2">
        <f t="shared" ca="1" si="434"/>
        <v>0.61402984104886682</v>
      </c>
      <c r="B164" s="1">
        <v>42886</v>
      </c>
      <c r="C164" s="1" t="str">
        <f t="shared" si="435"/>
        <v>May</v>
      </c>
      <c r="D164" t="s">
        <v>16</v>
      </c>
      <c r="E164">
        <v>77.3</v>
      </c>
      <c r="F164" s="2">
        <v>0.65</v>
      </c>
      <c r="G164">
        <v>56</v>
      </c>
      <c r="H164">
        <v>0.3</v>
      </c>
      <c r="I164">
        <v>31</v>
      </c>
      <c r="J164" s="3">
        <f t="shared" si="436"/>
        <v>9.2999999999999989</v>
      </c>
      <c r="L164" t="s">
        <v>193</v>
      </c>
      <c r="M164" s="2">
        <f t="shared" ref="M164" si="553">AVERAGE(F195:F234)</f>
        <v>0.85425000000000018</v>
      </c>
      <c r="N164">
        <f t="shared" ref="N164" si="554">_xlfn.STDEV.S(F195:F234)</f>
        <v>0.24185063731408801</v>
      </c>
      <c r="Q164" t="s">
        <v>193</v>
      </c>
      <c r="R164" s="2">
        <f t="shared" ref="R164" si="555">AVERAGE(E195:E234)</f>
        <v>58.257499999999993</v>
      </c>
      <c r="S164" s="2">
        <f t="shared" ref="S164" si="556">_xlfn.STDEV.P(E195:E234)</f>
        <v>14.848735425954612</v>
      </c>
    </row>
    <row r="165" spans="1:19" x14ac:dyDescent="0.25">
      <c r="A165" s="2">
        <f t="shared" ca="1" si="434"/>
        <v>2.6551808827572909E-3</v>
      </c>
      <c r="B165" s="1">
        <v>42764</v>
      </c>
      <c r="C165" s="1" t="str">
        <f t="shared" si="435"/>
        <v>January</v>
      </c>
      <c r="D165" t="s">
        <v>10</v>
      </c>
      <c r="E165">
        <v>35.199999999999996</v>
      </c>
      <c r="F165" s="2">
        <v>1.33</v>
      </c>
      <c r="G165">
        <v>27</v>
      </c>
      <c r="H165">
        <v>0.3</v>
      </c>
      <c r="I165">
        <v>14</v>
      </c>
      <c r="J165" s="3">
        <f t="shared" si="436"/>
        <v>4.2</v>
      </c>
      <c r="L165" t="s">
        <v>194</v>
      </c>
      <c r="M165" s="2">
        <f t="shared" ref="M165" si="557">AVERAGE(F164:F203)</f>
        <v>0.88500000000000001</v>
      </c>
      <c r="N165">
        <f t="shared" ref="N165" si="558">_xlfn.STDEV.S(F164:F203)</f>
        <v>0.32379163923891813</v>
      </c>
      <c r="Q165" t="s">
        <v>194</v>
      </c>
      <c r="R165" s="2">
        <f t="shared" ref="R165" si="559">AVERAGE(E164:E203)</f>
        <v>57.524999999999999</v>
      </c>
      <c r="S165" s="2">
        <f t="shared" ref="S165" si="560">_xlfn.STDEV.P(E164:E203)</f>
        <v>17.482702165283239</v>
      </c>
    </row>
    <row r="166" spans="1:19" x14ac:dyDescent="0.25">
      <c r="A166" s="2">
        <f t="shared" ca="1" si="434"/>
        <v>8.0643978530389959E-2</v>
      </c>
      <c r="B166" s="1">
        <v>42981</v>
      </c>
      <c r="C166" s="1" t="str">
        <f t="shared" si="435"/>
        <v>September</v>
      </c>
      <c r="D166" t="s">
        <v>10</v>
      </c>
      <c r="E166">
        <v>61.099999999999994</v>
      </c>
      <c r="F166" s="2">
        <v>0.69</v>
      </c>
      <c r="G166">
        <v>50</v>
      </c>
      <c r="H166">
        <v>0.3</v>
      </c>
      <c r="I166">
        <v>27</v>
      </c>
      <c r="J166" s="3">
        <f t="shared" si="436"/>
        <v>8.1</v>
      </c>
      <c r="L166" t="s">
        <v>195</v>
      </c>
      <c r="M166" s="2">
        <f t="shared" ref="M166" si="561">AVERAGE(F197:F236)</f>
        <v>0.86125000000000029</v>
      </c>
      <c r="N166">
        <f t="shared" ref="N166" si="562">_xlfn.STDEV.S(F197:F236)</f>
        <v>0.23905999139793144</v>
      </c>
      <c r="Q166" t="s">
        <v>195</v>
      </c>
      <c r="R166" s="2">
        <f t="shared" ref="R166" si="563">AVERAGE(E197:E236)</f>
        <v>57.509999999999991</v>
      </c>
      <c r="S166" s="2">
        <f t="shared" ref="S166" si="564">_xlfn.STDEV.P(E197:E236)</f>
        <v>14.432979595357303</v>
      </c>
    </row>
    <row r="167" spans="1:19" x14ac:dyDescent="0.25">
      <c r="A167" s="2">
        <f t="shared" ca="1" si="434"/>
        <v>0.64457799035832686</v>
      </c>
      <c r="B167" s="1">
        <v>43097</v>
      </c>
      <c r="C167" s="1" t="str">
        <f t="shared" si="435"/>
        <v>December</v>
      </c>
      <c r="D167" t="s">
        <v>18</v>
      </c>
      <c r="E167">
        <v>37.799999999999997</v>
      </c>
      <c r="F167" s="2">
        <v>1.25</v>
      </c>
      <c r="G167">
        <v>32</v>
      </c>
      <c r="H167">
        <v>0.3</v>
      </c>
      <c r="I167">
        <v>16</v>
      </c>
      <c r="J167" s="3">
        <f t="shared" si="436"/>
        <v>4.8</v>
      </c>
      <c r="L167" t="s">
        <v>196</v>
      </c>
      <c r="M167" s="2">
        <f t="shared" ref="M167:M168" si="565">AVERAGE(F166:F205)</f>
        <v>0.87100000000000011</v>
      </c>
      <c r="N167">
        <f t="shared" ref="N167:N168" si="566">_xlfn.STDEV.S(F166:F205)</f>
        <v>0.3169469744537472</v>
      </c>
      <c r="Q167" t="s">
        <v>196</v>
      </c>
      <c r="R167" s="2">
        <f t="shared" ref="R167" si="567">AVERAGE(E166:E205)</f>
        <v>57.825000000000003</v>
      </c>
      <c r="S167" s="2">
        <f t="shared" ref="S167" si="568">_xlfn.STDEV.P(E166:E205)</f>
        <v>17.023245137164643</v>
      </c>
    </row>
    <row r="168" spans="1:19" x14ac:dyDescent="0.25">
      <c r="A168" s="2">
        <f t="shared" ca="1" si="434"/>
        <v>0.43760952980660817</v>
      </c>
      <c r="B168" s="1">
        <v>42846</v>
      </c>
      <c r="C168" s="1" t="str">
        <f t="shared" si="435"/>
        <v>April</v>
      </c>
      <c r="D168" t="s">
        <v>20</v>
      </c>
      <c r="E168">
        <v>67.099999999999994</v>
      </c>
      <c r="F168" s="2">
        <v>0.74</v>
      </c>
      <c r="G168">
        <v>48</v>
      </c>
      <c r="H168">
        <v>0.3</v>
      </c>
      <c r="I168">
        <v>27</v>
      </c>
      <c r="J168" s="3">
        <f t="shared" si="436"/>
        <v>8.1</v>
      </c>
      <c r="L168" t="s">
        <v>197</v>
      </c>
      <c r="M168" s="2">
        <f t="shared" si="565"/>
        <v>0.87375000000000003</v>
      </c>
      <c r="N168">
        <f t="shared" si="566"/>
        <v>0.31581142945491802</v>
      </c>
      <c r="Q168" t="s">
        <v>197</v>
      </c>
      <c r="R168" s="2">
        <f t="shared" ref="R168" si="569">AVERAGE(E199:E238)</f>
        <v>57.337499999999991</v>
      </c>
      <c r="S168" s="2">
        <f t="shared" ref="S168" si="570">_xlfn.STDEV.P(E199:E238)</f>
        <v>14.438779164112193</v>
      </c>
    </row>
    <row r="169" spans="1:19" x14ac:dyDescent="0.25">
      <c r="A169" s="2">
        <f t="shared" ca="1" si="434"/>
        <v>0.32540456521342109</v>
      </c>
      <c r="B169" s="1">
        <v>42838</v>
      </c>
      <c r="C169" s="1" t="str">
        <f t="shared" si="435"/>
        <v>April</v>
      </c>
      <c r="D169" t="s">
        <v>18</v>
      </c>
      <c r="E169">
        <v>61.099999999999994</v>
      </c>
      <c r="F169" s="2">
        <v>0.69</v>
      </c>
      <c r="G169">
        <v>46</v>
      </c>
      <c r="H169">
        <v>0.3</v>
      </c>
      <c r="I169">
        <v>27</v>
      </c>
      <c r="J169" s="3">
        <f t="shared" si="436"/>
        <v>8.1</v>
      </c>
      <c r="L169" t="s">
        <v>198</v>
      </c>
      <c r="M169" s="2">
        <f t="shared" ref="M169" si="571">AVERAGE(F200:F239)</f>
        <v>0.87324999999999997</v>
      </c>
      <c r="N169">
        <f t="shared" ref="N169" si="572">_xlfn.STDEV.S(F200:F239)</f>
        <v>0.23546340017190118</v>
      </c>
      <c r="Q169" t="s">
        <v>198</v>
      </c>
      <c r="R169" s="2">
        <f t="shared" ref="R169" si="573">AVERAGE(E168:E207)</f>
        <v>57.957500000000003</v>
      </c>
      <c r="S169" s="2">
        <f t="shared" ref="S169" si="574">_xlfn.STDEV.P(E168:E207)</f>
        <v>16.76755628438443</v>
      </c>
    </row>
    <row r="170" spans="1:19" x14ac:dyDescent="0.25">
      <c r="A170" s="2">
        <f t="shared" ca="1" si="434"/>
        <v>0.60237413996554434</v>
      </c>
      <c r="B170" s="1">
        <v>42870</v>
      </c>
      <c r="C170" s="1" t="str">
        <f t="shared" si="435"/>
        <v>May</v>
      </c>
      <c r="D170" t="s">
        <v>12</v>
      </c>
      <c r="E170">
        <v>63.399999999999991</v>
      </c>
      <c r="F170" s="2">
        <v>0.69</v>
      </c>
      <c r="G170">
        <v>32</v>
      </c>
      <c r="H170">
        <v>0.3</v>
      </c>
      <c r="I170">
        <v>28</v>
      </c>
      <c r="J170" s="3">
        <f t="shared" si="436"/>
        <v>8.4</v>
      </c>
      <c r="L170" t="s">
        <v>199</v>
      </c>
      <c r="M170" s="2">
        <f t="shared" ref="M170" si="575">AVERAGE(F169:F208)</f>
        <v>0.86674999999999969</v>
      </c>
      <c r="N170">
        <f t="shared" ref="N170" si="576">_xlfn.STDEV.S(F169:F208)</f>
        <v>0.30946925202468545</v>
      </c>
      <c r="Q170" t="s">
        <v>199</v>
      </c>
      <c r="R170" s="2">
        <f t="shared" ref="R170" si="577">AVERAGE(E201:E240)</f>
        <v>57.765000000000001</v>
      </c>
      <c r="S170" s="2">
        <f t="shared" ref="S170" si="578">_xlfn.STDEV.P(E201:E240)</f>
        <v>13.919097492294513</v>
      </c>
    </row>
    <row r="171" spans="1:19" x14ac:dyDescent="0.25">
      <c r="A171" s="2">
        <f t="shared" ca="1" si="434"/>
        <v>0.40353112062418672</v>
      </c>
      <c r="B171" s="1">
        <v>42909</v>
      </c>
      <c r="C171" s="1" t="str">
        <f t="shared" si="435"/>
        <v>June</v>
      </c>
      <c r="D171" t="s">
        <v>20</v>
      </c>
      <c r="E171">
        <v>79.899999999999991</v>
      </c>
      <c r="F171" s="2">
        <v>0.61</v>
      </c>
      <c r="G171">
        <v>39</v>
      </c>
      <c r="H171">
        <v>0.3</v>
      </c>
      <c r="I171">
        <v>33</v>
      </c>
      <c r="J171" s="3">
        <f t="shared" si="436"/>
        <v>9.9</v>
      </c>
      <c r="L171" t="s">
        <v>200</v>
      </c>
      <c r="M171" s="2">
        <f t="shared" ref="M171" si="579">AVERAGE(F202:F241)</f>
        <v>0.86525000000000019</v>
      </c>
      <c r="N171">
        <f t="shared" ref="N171" si="580">_xlfn.STDEV.S(F202:F241)</f>
        <v>0.22533152214413915</v>
      </c>
      <c r="Q171" t="s">
        <v>200</v>
      </c>
      <c r="R171" s="2">
        <f t="shared" ref="R171" si="581">AVERAGE(E170:E209)</f>
        <v>57.142500000000005</v>
      </c>
      <c r="S171" s="2">
        <f t="shared" ref="S171" si="582">_xlfn.STDEV.P(E170:E209)</f>
        <v>16.970958834137747</v>
      </c>
    </row>
    <row r="172" spans="1:19" x14ac:dyDescent="0.25">
      <c r="A172" s="2">
        <f t="shared" ca="1" si="434"/>
        <v>0.75932728299220886</v>
      </c>
      <c r="B172" s="1">
        <v>42837</v>
      </c>
      <c r="C172" s="1" t="str">
        <f t="shared" si="435"/>
        <v>April</v>
      </c>
      <c r="D172" t="s">
        <v>16</v>
      </c>
      <c r="E172">
        <v>66.099999999999994</v>
      </c>
      <c r="F172" s="2">
        <v>0.74</v>
      </c>
      <c r="G172">
        <v>30</v>
      </c>
      <c r="H172">
        <v>0.3</v>
      </c>
      <c r="I172">
        <v>27</v>
      </c>
      <c r="J172" s="3">
        <f t="shared" si="436"/>
        <v>8.1</v>
      </c>
      <c r="L172" t="s">
        <v>201</v>
      </c>
      <c r="M172" s="2">
        <f t="shared" ref="M172:M173" si="583">AVERAGE(F171:F210)</f>
        <v>0.87099999999999977</v>
      </c>
      <c r="N172">
        <f t="shared" ref="N172:N173" si="584">_xlfn.STDEV.S(F171:F210)</f>
        <v>0.31378418191571278</v>
      </c>
      <c r="Q172" t="s">
        <v>201</v>
      </c>
      <c r="R172" s="2">
        <f t="shared" ref="R172:R173" si="585">AVERAGE(E203:E242)</f>
        <v>57.297499999999999</v>
      </c>
      <c r="S172" s="2">
        <f t="shared" ref="S172:S173" si="586">_xlfn.STDEV.P(E203:E242)</f>
        <v>13.084580381120306</v>
      </c>
    </row>
    <row r="173" spans="1:19" x14ac:dyDescent="0.25">
      <c r="A173" s="2">
        <f t="shared" ca="1" si="434"/>
        <v>0.33289571889110658</v>
      </c>
      <c r="B173" s="1">
        <v>42866</v>
      </c>
      <c r="C173" s="1" t="str">
        <f t="shared" si="435"/>
        <v>May</v>
      </c>
      <c r="D173" t="s">
        <v>18</v>
      </c>
      <c r="E173">
        <v>72.699999999999989</v>
      </c>
      <c r="F173" s="2">
        <v>0.67</v>
      </c>
      <c r="G173">
        <v>57</v>
      </c>
      <c r="H173">
        <v>0.3</v>
      </c>
      <c r="I173">
        <v>29</v>
      </c>
      <c r="J173" s="3">
        <f t="shared" si="436"/>
        <v>8.6999999999999993</v>
      </c>
      <c r="L173" t="s">
        <v>202</v>
      </c>
      <c r="M173" s="2">
        <f t="shared" si="583"/>
        <v>0.87299999999999989</v>
      </c>
      <c r="N173">
        <f t="shared" si="584"/>
        <v>0.31232954325478668</v>
      </c>
      <c r="Q173" t="s">
        <v>202</v>
      </c>
      <c r="R173" s="2">
        <f t="shared" si="585"/>
        <v>57.725000000000001</v>
      </c>
      <c r="S173" s="2">
        <f t="shared" si="586"/>
        <v>13.043307670985905</v>
      </c>
    </row>
    <row r="174" spans="1:19" x14ac:dyDescent="0.25">
      <c r="A174" s="2">
        <f t="shared" ca="1" si="434"/>
        <v>0.21727485925502887</v>
      </c>
      <c r="B174" s="1">
        <v>43087</v>
      </c>
      <c r="C174" s="1" t="str">
        <f t="shared" si="435"/>
        <v>December</v>
      </c>
      <c r="D174" t="s">
        <v>12</v>
      </c>
      <c r="E174">
        <v>30.9</v>
      </c>
      <c r="F174" s="2">
        <v>1.43</v>
      </c>
      <c r="G174">
        <v>27</v>
      </c>
      <c r="H174">
        <v>0.3</v>
      </c>
      <c r="I174">
        <v>13</v>
      </c>
      <c r="J174" s="3">
        <f t="shared" si="436"/>
        <v>3.9</v>
      </c>
      <c r="L174" t="s">
        <v>203</v>
      </c>
      <c r="M174" s="2">
        <f t="shared" ref="M174" si="587">AVERAGE(F205:F244)</f>
        <v>0.87550000000000006</v>
      </c>
      <c r="N174">
        <f t="shared" ref="N174" si="588">_xlfn.STDEV.S(F205:F244)</f>
        <v>0.24146932703230825</v>
      </c>
      <c r="Q174" t="s">
        <v>203</v>
      </c>
      <c r="R174" s="2">
        <f t="shared" ref="R174" si="589">AVERAGE(E173:E212)</f>
        <v>57.412500000000009</v>
      </c>
      <c r="S174" s="2">
        <f t="shared" ref="S174" si="590">_xlfn.STDEV.P(E173:E212)</f>
        <v>17.541168540037418</v>
      </c>
    </row>
    <row r="175" spans="1:19" x14ac:dyDescent="0.25">
      <c r="A175" s="2">
        <f t="shared" ca="1" si="434"/>
        <v>0.65836930219267975</v>
      </c>
      <c r="B175" s="1">
        <v>42736</v>
      </c>
      <c r="C175" s="1" t="str">
        <f t="shared" si="435"/>
        <v>January</v>
      </c>
      <c r="D175" t="s">
        <v>10</v>
      </c>
      <c r="E175">
        <v>27</v>
      </c>
      <c r="F175" s="2">
        <v>2</v>
      </c>
      <c r="G175">
        <v>15</v>
      </c>
      <c r="H175">
        <v>0.3</v>
      </c>
      <c r="I175">
        <v>10</v>
      </c>
      <c r="J175" s="3">
        <f t="shared" si="436"/>
        <v>3</v>
      </c>
      <c r="L175" t="s">
        <v>204</v>
      </c>
      <c r="M175" s="2">
        <f t="shared" ref="M175" si="591">AVERAGE(F174:F213)</f>
        <v>0.88399999999999979</v>
      </c>
      <c r="N175">
        <f t="shared" ref="N175" si="592">_xlfn.STDEV.S(F174:F213)</f>
        <v>0.31121597744233043</v>
      </c>
      <c r="Q175" t="s">
        <v>204</v>
      </c>
      <c r="R175" s="2">
        <f t="shared" ref="R175" si="593">AVERAGE(E206:E245)</f>
        <v>56.4375</v>
      </c>
      <c r="S175" s="2">
        <f t="shared" ref="S175" si="594">_xlfn.STDEV.P(E206:E245)</f>
        <v>13.69318603357158</v>
      </c>
    </row>
    <row r="176" spans="1:19" x14ac:dyDescent="0.25">
      <c r="A176" s="2">
        <f t="shared" ca="1" si="434"/>
        <v>0.1524146667461117</v>
      </c>
      <c r="B176" s="1">
        <v>43096</v>
      </c>
      <c r="C176" s="1" t="str">
        <f t="shared" si="435"/>
        <v>December</v>
      </c>
      <c r="D176" t="s">
        <v>16</v>
      </c>
      <c r="E176">
        <v>42.699999999999996</v>
      </c>
      <c r="F176" s="2">
        <v>1</v>
      </c>
      <c r="G176">
        <v>33</v>
      </c>
      <c r="H176">
        <v>0.3</v>
      </c>
      <c r="I176">
        <v>19</v>
      </c>
      <c r="J176" s="3">
        <f t="shared" si="436"/>
        <v>5.7</v>
      </c>
      <c r="L176" t="s">
        <v>205</v>
      </c>
      <c r="M176" s="2">
        <f t="shared" ref="M176" si="595">AVERAGE(F207:F246)</f>
        <v>0.87775000000000003</v>
      </c>
      <c r="N176">
        <f t="shared" ref="N176" si="596">_xlfn.STDEV.S(F207:F246)</f>
        <v>0.24488079255854836</v>
      </c>
      <c r="Q176" t="s">
        <v>205</v>
      </c>
      <c r="R176" s="2">
        <f t="shared" ref="R176" si="597">AVERAGE(E175:E214)</f>
        <v>57.797499999999999</v>
      </c>
      <c r="S176" s="2">
        <f t="shared" ref="S176" si="598">_xlfn.STDEV.P(E175:E214)</f>
        <v>17.184258603442832</v>
      </c>
    </row>
    <row r="177" spans="1:19" x14ac:dyDescent="0.25">
      <c r="A177" s="2">
        <f t="shared" ca="1" si="434"/>
        <v>0.55920431503104773</v>
      </c>
      <c r="B177" s="1">
        <v>43010</v>
      </c>
      <c r="C177" s="1" t="str">
        <f t="shared" si="435"/>
        <v>October</v>
      </c>
      <c r="D177" t="s">
        <v>12</v>
      </c>
      <c r="E177">
        <v>58.499999999999993</v>
      </c>
      <c r="F177" s="2">
        <v>0.74</v>
      </c>
      <c r="G177">
        <v>32</v>
      </c>
      <c r="H177">
        <v>0.3</v>
      </c>
      <c r="I177">
        <v>25</v>
      </c>
      <c r="J177" s="3">
        <f t="shared" si="436"/>
        <v>7.5</v>
      </c>
      <c r="L177" t="s">
        <v>206</v>
      </c>
      <c r="M177" s="2">
        <f t="shared" ref="M177:M178" si="599">AVERAGE(F176:F215)</f>
        <v>0.83400000000000019</v>
      </c>
      <c r="N177">
        <f t="shared" ref="N177:N178" si="600">_xlfn.STDEV.S(F176:F215)</f>
        <v>0.23779758684160723</v>
      </c>
      <c r="Q177" t="s">
        <v>206</v>
      </c>
      <c r="R177" s="2">
        <f t="shared" ref="R177" si="601">AVERAGE(E208:E247)</f>
        <v>57.4</v>
      </c>
      <c r="S177" s="2">
        <f t="shared" ref="S177" si="602">_xlfn.STDEV.P(E208:E247)</f>
        <v>14.049537358931079</v>
      </c>
    </row>
    <row r="178" spans="1:19" x14ac:dyDescent="0.25">
      <c r="A178" s="2">
        <f t="shared" ca="1" si="434"/>
        <v>0.29483415823404013</v>
      </c>
      <c r="B178" s="1">
        <v>42889</v>
      </c>
      <c r="C178" s="1" t="str">
        <f t="shared" si="435"/>
        <v>June</v>
      </c>
      <c r="D178" t="s">
        <v>21</v>
      </c>
      <c r="E178">
        <v>81.5</v>
      </c>
      <c r="F178" s="2">
        <v>0.56000000000000005</v>
      </c>
      <c r="G178">
        <v>59</v>
      </c>
      <c r="H178">
        <v>0.3</v>
      </c>
      <c r="I178">
        <v>35</v>
      </c>
      <c r="J178" s="3">
        <f t="shared" si="436"/>
        <v>10.5</v>
      </c>
      <c r="L178" t="s">
        <v>207</v>
      </c>
      <c r="M178" s="2">
        <f t="shared" si="599"/>
        <v>0.8297500000000001</v>
      </c>
      <c r="N178">
        <f t="shared" si="600"/>
        <v>0.23626894171793403</v>
      </c>
      <c r="Q178" t="s">
        <v>207</v>
      </c>
      <c r="R178" s="2">
        <f t="shared" ref="R178" si="603">AVERAGE(E177:E216)</f>
        <v>58.990000000000009</v>
      </c>
      <c r="S178" s="2">
        <f t="shared" ref="S178" si="604">_xlfn.STDEV.P(E177:E216)</f>
        <v>16.299045984351288</v>
      </c>
    </row>
    <row r="179" spans="1:19" x14ac:dyDescent="0.25">
      <c r="A179" s="2">
        <f t="shared" ca="1" si="434"/>
        <v>0.70942862028201903</v>
      </c>
      <c r="B179" s="1">
        <v>42987</v>
      </c>
      <c r="C179" s="1" t="str">
        <f t="shared" si="435"/>
        <v>September</v>
      </c>
      <c r="D179" t="s">
        <v>21</v>
      </c>
      <c r="E179">
        <v>64.8</v>
      </c>
      <c r="F179" s="2">
        <v>0.77</v>
      </c>
      <c r="G179">
        <v>45</v>
      </c>
      <c r="H179">
        <v>0.3</v>
      </c>
      <c r="I179">
        <v>26</v>
      </c>
      <c r="J179" s="3">
        <f t="shared" si="436"/>
        <v>7.8</v>
      </c>
      <c r="L179" t="s">
        <v>208</v>
      </c>
      <c r="M179" s="2">
        <f t="shared" ref="M179" si="605">AVERAGE(F210:F249)</f>
        <v>0.86850000000000005</v>
      </c>
      <c r="N179">
        <f t="shared" ref="N179" si="606">_xlfn.STDEV.S(F210:F249)</f>
        <v>0.2514425050251709</v>
      </c>
      <c r="Q179" t="s">
        <v>208</v>
      </c>
      <c r="R179" s="2">
        <f t="shared" ref="R179" si="607">AVERAGE(E210:E249)</f>
        <v>58.077500000000001</v>
      </c>
      <c r="S179" s="2">
        <f t="shared" ref="S179" si="608">_xlfn.STDEV.P(E210:E249)</f>
        <v>14.198635277730064</v>
      </c>
    </row>
    <row r="180" spans="1:19" x14ac:dyDescent="0.25">
      <c r="A180" s="2">
        <f t="shared" ca="1" si="434"/>
        <v>7.4544884263382238E-2</v>
      </c>
      <c r="B180" s="1">
        <v>43098</v>
      </c>
      <c r="C180" s="1" t="str">
        <f t="shared" si="435"/>
        <v>December</v>
      </c>
      <c r="D180" t="s">
        <v>20</v>
      </c>
      <c r="E180">
        <v>39.5</v>
      </c>
      <c r="F180" s="2">
        <v>1.25</v>
      </c>
      <c r="G180">
        <v>17</v>
      </c>
      <c r="H180">
        <v>0.3</v>
      </c>
      <c r="I180">
        <v>15</v>
      </c>
      <c r="J180" s="3">
        <f t="shared" si="436"/>
        <v>4.5</v>
      </c>
      <c r="L180" t="s">
        <v>209</v>
      </c>
      <c r="M180" s="2">
        <f t="shared" ref="M180" si="609">AVERAGE(F179:F218)</f>
        <v>0.85225000000000006</v>
      </c>
      <c r="N180">
        <f t="shared" ref="N180" si="610">_xlfn.STDEV.S(F179:F218)</f>
        <v>0.24431471402103347</v>
      </c>
      <c r="Q180" t="s">
        <v>209</v>
      </c>
      <c r="R180" s="2">
        <f t="shared" ref="R180" si="611">AVERAGE(E179:E218)</f>
        <v>57.785000000000011</v>
      </c>
      <c r="S180" s="2">
        <f t="shared" ref="S180" si="612">_xlfn.STDEV.P(E179:E218)</f>
        <v>16.172778827399998</v>
      </c>
    </row>
    <row r="181" spans="1:19" x14ac:dyDescent="0.25">
      <c r="A181" s="2">
        <f t="shared" ca="1" si="434"/>
        <v>0.70845860254484494</v>
      </c>
      <c r="B181" s="1">
        <v>42737</v>
      </c>
      <c r="C181" s="1" t="str">
        <f t="shared" si="435"/>
        <v>January</v>
      </c>
      <c r="D181" t="s">
        <v>12</v>
      </c>
      <c r="E181">
        <v>28.9</v>
      </c>
      <c r="F181" s="2">
        <v>1.33</v>
      </c>
      <c r="G181">
        <v>15</v>
      </c>
      <c r="H181">
        <v>0.3</v>
      </c>
      <c r="I181">
        <v>13</v>
      </c>
      <c r="J181" s="3">
        <f t="shared" si="436"/>
        <v>3.9</v>
      </c>
      <c r="L181" t="s">
        <v>210</v>
      </c>
      <c r="M181" s="2">
        <f t="shared" ref="M181" si="613">AVERAGE(F212:F251)</f>
        <v>0.88250000000000006</v>
      </c>
      <c r="N181">
        <f t="shared" ref="N181" si="614">_xlfn.STDEV.S(F212:F251)</f>
        <v>0.24292818396411386</v>
      </c>
      <c r="Q181" t="s">
        <v>210</v>
      </c>
      <c r="R181" s="2">
        <f t="shared" ref="R181" si="615">AVERAGE(E212:E251)</f>
        <v>56.622500000000016</v>
      </c>
      <c r="S181" s="2">
        <f t="shared" ref="S181" si="616">_xlfn.STDEV.P(E212:E251)</f>
        <v>12.953599644500287</v>
      </c>
    </row>
    <row r="182" spans="1:19" x14ac:dyDescent="0.25">
      <c r="A182" s="2">
        <f t="shared" ca="1" si="434"/>
        <v>0.84674308285071676</v>
      </c>
      <c r="B182" s="1">
        <v>43037</v>
      </c>
      <c r="C182" s="1" t="str">
        <f t="shared" si="435"/>
        <v>October</v>
      </c>
      <c r="D182" t="s">
        <v>10</v>
      </c>
      <c r="E182">
        <v>61.499999999999993</v>
      </c>
      <c r="F182" s="2">
        <v>0.8</v>
      </c>
      <c r="G182">
        <v>34</v>
      </c>
      <c r="H182">
        <v>0.3</v>
      </c>
      <c r="I182">
        <v>25</v>
      </c>
      <c r="J182" s="3">
        <f t="shared" si="436"/>
        <v>7.5</v>
      </c>
      <c r="L182" t="s">
        <v>211</v>
      </c>
      <c r="M182" s="2">
        <f t="shared" ref="M182:M183" si="617">AVERAGE(F181:F220)</f>
        <v>0.84350000000000025</v>
      </c>
      <c r="N182">
        <f t="shared" ref="N182:N183" si="618">_xlfn.STDEV.S(F181:F220)</f>
        <v>0.24346378659795562</v>
      </c>
      <c r="Q182" t="s">
        <v>211</v>
      </c>
      <c r="R182" s="2">
        <f t="shared" ref="R182" si="619">AVERAGE(E181:E220)</f>
        <v>58.342500000000008</v>
      </c>
      <c r="S182" s="2">
        <f t="shared" ref="S182" si="620">_xlfn.STDEV.P(E181:E220)</f>
        <v>16.354217919240227</v>
      </c>
    </row>
    <row r="183" spans="1:19" x14ac:dyDescent="0.25">
      <c r="A183" s="2">
        <f t="shared" ca="1" si="434"/>
        <v>0.3257263848964177</v>
      </c>
      <c r="B183" s="1">
        <v>42741</v>
      </c>
      <c r="C183" s="1" t="str">
        <f t="shared" si="435"/>
        <v>January</v>
      </c>
      <c r="D183" t="s">
        <v>20</v>
      </c>
      <c r="E183">
        <v>25.3</v>
      </c>
      <c r="F183" s="2">
        <v>1.54</v>
      </c>
      <c r="G183">
        <v>23</v>
      </c>
      <c r="H183">
        <v>0.3</v>
      </c>
      <c r="I183">
        <v>11</v>
      </c>
      <c r="J183" s="3">
        <f t="shared" si="436"/>
        <v>3.3</v>
      </c>
      <c r="L183" t="s">
        <v>212</v>
      </c>
      <c r="M183" s="2">
        <f t="shared" si="617"/>
        <v>0.83200000000000007</v>
      </c>
      <c r="N183">
        <f t="shared" si="618"/>
        <v>0.23040877832279974</v>
      </c>
      <c r="Q183" t="s">
        <v>212</v>
      </c>
      <c r="R183" s="2">
        <f t="shared" ref="R183:R184" si="621">AVERAGE(E214:E253)</f>
        <v>57.002500000000012</v>
      </c>
      <c r="S183" s="2">
        <f t="shared" ref="S183:S184" si="622">_xlfn.STDEV.P(E214:E253)</f>
        <v>13.165646347597109</v>
      </c>
    </row>
    <row r="184" spans="1:19" x14ac:dyDescent="0.25">
      <c r="A184" s="2">
        <f t="shared" ca="1" si="434"/>
        <v>0.23002161848369884</v>
      </c>
      <c r="B184" s="1">
        <v>42767</v>
      </c>
      <c r="C184" s="1" t="str">
        <f t="shared" si="435"/>
        <v>February</v>
      </c>
      <c r="D184" t="s">
        <v>16</v>
      </c>
      <c r="E184">
        <v>42.4</v>
      </c>
      <c r="F184" s="2">
        <v>1</v>
      </c>
      <c r="G184">
        <v>35</v>
      </c>
      <c r="H184">
        <v>0.3</v>
      </c>
      <c r="I184">
        <v>18</v>
      </c>
      <c r="J184" s="3">
        <f t="shared" si="436"/>
        <v>5.3999999999999995</v>
      </c>
      <c r="L184" t="s">
        <v>213</v>
      </c>
      <c r="M184" s="2">
        <f t="shared" ref="M184" si="623">AVERAGE(F215:F254)</f>
        <v>0.88000000000000012</v>
      </c>
      <c r="N184">
        <f t="shared" ref="N184" si="624">_xlfn.STDEV.S(F215:F254)</f>
        <v>0.24097026095903729</v>
      </c>
      <c r="Q184" t="s">
        <v>213</v>
      </c>
      <c r="R184" s="2">
        <f t="shared" si="621"/>
        <v>56.55749999999999</v>
      </c>
      <c r="S184" s="2">
        <f t="shared" si="622"/>
        <v>12.870992337422898</v>
      </c>
    </row>
    <row r="185" spans="1:19" x14ac:dyDescent="0.25">
      <c r="A185" s="2">
        <f t="shared" ca="1" si="434"/>
        <v>0.88705960653097327</v>
      </c>
      <c r="B185" s="1">
        <v>42765</v>
      </c>
      <c r="C185" s="1" t="str">
        <f t="shared" si="435"/>
        <v>January</v>
      </c>
      <c r="D185" t="s">
        <v>12</v>
      </c>
      <c r="E185">
        <v>41.099999999999994</v>
      </c>
      <c r="F185" s="2">
        <v>1.05</v>
      </c>
      <c r="G185">
        <v>20</v>
      </c>
      <c r="H185">
        <v>0.3</v>
      </c>
      <c r="I185">
        <v>17</v>
      </c>
      <c r="J185" s="3">
        <f t="shared" si="436"/>
        <v>5.0999999999999996</v>
      </c>
      <c r="L185" t="s">
        <v>214</v>
      </c>
      <c r="M185" s="2">
        <f t="shared" ref="M185" si="625">AVERAGE(F184:F223)</f>
        <v>0.81624999999999992</v>
      </c>
      <c r="N185">
        <f t="shared" ref="N185" si="626">_xlfn.STDEV.S(F184:F223)</f>
        <v>0.20034185527332801</v>
      </c>
      <c r="Q185" t="s">
        <v>214</v>
      </c>
      <c r="R185" s="2">
        <f t="shared" ref="R185" si="627">AVERAGE(E184:E223)</f>
        <v>59.445000000000007</v>
      </c>
      <c r="S185" s="2">
        <f t="shared" ref="S185" si="628">_xlfn.STDEV.P(E184:E223)</f>
        <v>14.868640657437391</v>
      </c>
    </row>
    <row r="186" spans="1:19" x14ac:dyDescent="0.25">
      <c r="A186" s="2">
        <f t="shared" ca="1" si="434"/>
        <v>0.75923001905627618</v>
      </c>
      <c r="B186" s="1">
        <v>42950</v>
      </c>
      <c r="C186" s="1" t="str">
        <f t="shared" si="435"/>
        <v>August</v>
      </c>
      <c r="D186" t="s">
        <v>18</v>
      </c>
      <c r="E186">
        <v>75</v>
      </c>
      <c r="F186" s="2">
        <v>0.63</v>
      </c>
      <c r="G186">
        <v>52</v>
      </c>
      <c r="H186">
        <v>0.5</v>
      </c>
      <c r="I186">
        <v>30</v>
      </c>
      <c r="J186" s="3">
        <f t="shared" si="436"/>
        <v>15</v>
      </c>
      <c r="L186" t="s">
        <v>215</v>
      </c>
      <c r="M186" s="2">
        <f t="shared" ref="M186" si="629">AVERAGE(F217:F256)</f>
        <v>0.89649999999999985</v>
      </c>
      <c r="N186">
        <f t="shared" ref="N186" si="630">_xlfn.STDEV.S(F217:F256)</f>
        <v>0.29073337860640902</v>
      </c>
      <c r="Q186" t="s">
        <v>215</v>
      </c>
      <c r="R186" s="2">
        <f t="shared" ref="R186" si="631">AVERAGE(E217:E256)</f>
        <v>56.737499999999997</v>
      </c>
      <c r="S186" s="2">
        <f t="shared" ref="S186" si="632">_xlfn.STDEV.P(E217:E256)</f>
        <v>15.71947339289707</v>
      </c>
    </row>
    <row r="187" spans="1:19" x14ac:dyDescent="0.25">
      <c r="A187" s="2">
        <f t="shared" ca="1" si="434"/>
        <v>0.56680426052531652</v>
      </c>
      <c r="B187" s="1">
        <v>42919</v>
      </c>
      <c r="C187" s="1" t="str">
        <f t="shared" si="435"/>
        <v>July</v>
      </c>
      <c r="D187" t="s">
        <v>12</v>
      </c>
      <c r="E187">
        <v>81.5</v>
      </c>
      <c r="F187" s="2">
        <v>0.54</v>
      </c>
      <c r="G187">
        <v>68</v>
      </c>
      <c r="H187">
        <v>0.5</v>
      </c>
      <c r="I187">
        <v>35</v>
      </c>
      <c r="J187" s="3">
        <f t="shared" si="436"/>
        <v>17.5</v>
      </c>
      <c r="L187" t="s">
        <v>216</v>
      </c>
      <c r="M187" s="2">
        <f t="shared" ref="M187:M188" si="633">AVERAGE(F186:F225)</f>
        <v>0.82350000000000012</v>
      </c>
      <c r="N187">
        <f t="shared" ref="N187:N188" si="634">_xlfn.STDEV.S(F186:F225)</f>
        <v>0.22639368932040121</v>
      </c>
      <c r="Q187" t="s">
        <v>216</v>
      </c>
      <c r="R187" s="2">
        <f t="shared" ref="R187" si="635">AVERAGE(E186:E225)</f>
        <v>59.685000000000002</v>
      </c>
      <c r="S187" s="2">
        <f t="shared" ref="S187" si="636">_xlfn.STDEV.P(E186:E225)</f>
        <v>14.93225619255178</v>
      </c>
    </row>
    <row r="188" spans="1:19" x14ac:dyDescent="0.25">
      <c r="A188" s="2">
        <f t="shared" ca="1" si="434"/>
        <v>0.76213694687915845</v>
      </c>
      <c r="B188" s="1">
        <v>43035</v>
      </c>
      <c r="C188" s="1" t="str">
        <f t="shared" si="435"/>
        <v>October</v>
      </c>
      <c r="D188" t="s">
        <v>20</v>
      </c>
      <c r="E188">
        <v>62.8</v>
      </c>
      <c r="F188" s="2">
        <v>0.71</v>
      </c>
      <c r="G188">
        <v>52</v>
      </c>
      <c r="H188">
        <v>0.3</v>
      </c>
      <c r="I188">
        <v>26</v>
      </c>
      <c r="J188" s="3">
        <f t="shared" si="436"/>
        <v>7.8</v>
      </c>
      <c r="L188" t="s">
        <v>217</v>
      </c>
      <c r="M188" s="2">
        <f t="shared" si="633"/>
        <v>0.82625000000000015</v>
      </c>
      <c r="N188">
        <f t="shared" si="634"/>
        <v>0.22464430574257616</v>
      </c>
      <c r="Q188" t="s">
        <v>217</v>
      </c>
      <c r="R188" s="2">
        <f t="shared" ref="R188" si="637">AVERAGE(E219:E258)</f>
        <v>57.482500000000016</v>
      </c>
      <c r="S188" s="2">
        <f t="shared" ref="S188" si="638">_xlfn.STDEV.P(E219:E258)</f>
        <v>15.494884438097525</v>
      </c>
    </row>
    <row r="189" spans="1:19" x14ac:dyDescent="0.25">
      <c r="A189" s="2">
        <f t="shared" ca="1" si="434"/>
        <v>0.55253457535174944</v>
      </c>
      <c r="B189" s="1">
        <v>42986</v>
      </c>
      <c r="C189" s="1" t="str">
        <f t="shared" si="435"/>
        <v>September</v>
      </c>
      <c r="D189" t="s">
        <v>20</v>
      </c>
      <c r="E189">
        <v>65.099999999999994</v>
      </c>
      <c r="F189" s="2">
        <v>0.71</v>
      </c>
      <c r="G189">
        <v>37</v>
      </c>
      <c r="H189">
        <v>0.3</v>
      </c>
      <c r="I189">
        <v>27</v>
      </c>
      <c r="J189" s="3">
        <f t="shared" si="436"/>
        <v>8.1</v>
      </c>
      <c r="L189" t="s">
        <v>218</v>
      </c>
      <c r="M189" s="2">
        <f t="shared" ref="M189" si="639">AVERAGE(F220:F259)</f>
        <v>0.87650000000000006</v>
      </c>
      <c r="N189">
        <f t="shared" ref="N189" si="640">_xlfn.STDEV.S(F220:F259)</f>
        <v>0.28182145648146317</v>
      </c>
      <c r="Q189" t="s">
        <v>218</v>
      </c>
      <c r="R189" s="2">
        <f t="shared" ref="R189" si="641">AVERAGE(E188:E227)</f>
        <v>59.045000000000002</v>
      </c>
      <c r="S189" s="2">
        <f t="shared" ref="S189" si="642">_xlfn.STDEV.P(E188:E227)</f>
        <v>14.369045723359624</v>
      </c>
    </row>
    <row r="190" spans="1:19" x14ac:dyDescent="0.25">
      <c r="A190" s="2">
        <f t="shared" ca="1" si="434"/>
        <v>0.17174236353239858</v>
      </c>
      <c r="B190" s="1">
        <v>42836</v>
      </c>
      <c r="C190" s="1" t="str">
        <f t="shared" si="435"/>
        <v>April</v>
      </c>
      <c r="D190" t="s">
        <v>14</v>
      </c>
      <c r="E190">
        <v>60.8</v>
      </c>
      <c r="F190" s="2">
        <v>0.74</v>
      </c>
      <c r="G190">
        <v>34</v>
      </c>
      <c r="H190">
        <v>0.3</v>
      </c>
      <c r="I190">
        <v>26</v>
      </c>
      <c r="J190" s="3">
        <f t="shared" si="436"/>
        <v>7.8</v>
      </c>
      <c r="L190" t="s">
        <v>219</v>
      </c>
      <c r="M190" s="2">
        <f t="shared" ref="M190" si="643">AVERAGE(F189:F228)</f>
        <v>0.83449999999999991</v>
      </c>
      <c r="N190">
        <f t="shared" ref="N190" si="644">_xlfn.STDEV.S(F189:F228)</f>
        <v>0.2198711744029529</v>
      </c>
      <c r="Q190" t="s">
        <v>219</v>
      </c>
      <c r="R190" s="2">
        <f t="shared" ref="R190" si="645">AVERAGE(E221:E260)</f>
        <v>57.112500000000026</v>
      </c>
      <c r="S190" s="2">
        <f t="shared" ref="S190" si="646">_xlfn.STDEV.P(E221:E260)</f>
        <v>15.132996852903794</v>
      </c>
    </row>
    <row r="191" spans="1:19" x14ac:dyDescent="0.25">
      <c r="A191" s="2">
        <f t="shared" ca="1" si="434"/>
        <v>0.86930782492759617</v>
      </c>
      <c r="B191" s="1">
        <v>42762</v>
      </c>
      <c r="C191" s="1" t="str">
        <f t="shared" si="435"/>
        <v>January</v>
      </c>
      <c r="D191" t="s">
        <v>20</v>
      </c>
      <c r="E191">
        <v>42.099999999999994</v>
      </c>
      <c r="F191" s="2">
        <v>1.05</v>
      </c>
      <c r="G191">
        <v>22</v>
      </c>
      <c r="H191">
        <v>0.3</v>
      </c>
      <c r="I191">
        <v>17</v>
      </c>
      <c r="J191" s="3">
        <f t="shared" si="436"/>
        <v>5.0999999999999996</v>
      </c>
      <c r="L191" t="s">
        <v>220</v>
      </c>
      <c r="M191" s="2">
        <f t="shared" ref="M191" si="647">AVERAGE(F222:F261)</f>
        <v>0.87924999999999986</v>
      </c>
      <c r="N191">
        <f t="shared" ref="N191" si="648">_xlfn.STDEV.S(F222:F261)</f>
        <v>0.27834112533235583</v>
      </c>
      <c r="Q191" t="s">
        <v>220</v>
      </c>
      <c r="R191" s="2">
        <f t="shared" ref="R191" si="649">AVERAGE(E190:E229)</f>
        <v>58.320000000000007</v>
      </c>
      <c r="S191" s="2">
        <f t="shared" ref="S191" si="650">_xlfn.STDEV.P(E190:E229)</f>
        <v>14.474429177000374</v>
      </c>
    </row>
    <row r="192" spans="1:19" x14ac:dyDescent="0.25">
      <c r="A192" s="2">
        <f t="shared" ca="1" si="434"/>
        <v>0.85789917298474228</v>
      </c>
      <c r="B192" s="1">
        <v>43088</v>
      </c>
      <c r="C192" s="1" t="str">
        <f t="shared" si="435"/>
        <v>December</v>
      </c>
      <c r="D192" t="s">
        <v>14</v>
      </c>
      <c r="E192">
        <v>41.4</v>
      </c>
      <c r="F192" s="2">
        <v>1</v>
      </c>
      <c r="G192">
        <v>33</v>
      </c>
      <c r="H192">
        <v>0.3</v>
      </c>
      <c r="I192">
        <v>18</v>
      </c>
      <c r="J192" s="3">
        <f t="shared" si="436"/>
        <v>5.3999999999999995</v>
      </c>
      <c r="L192" t="s">
        <v>221</v>
      </c>
      <c r="M192" s="2">
        <f t="shared" ref="M192:M193" si="651">AVERAGE(F191:F230)</f>
        <v>0.83825000000000005</v>
      </c>
      <c r="N192">
        <f t="shared" ref="N192:N193" si="652">_xlfn.STDEV.S(F191:F230)</f>
        <v>0.21996372078490253</v>
      </c>
      <c r="Q192" t="s">
        <v>221</v>
      </c>
      <c r="R192" s="2">
        <f t="shared" ref="R192" si="653">AVERAGE(E223:E262)</f>
        <v>58.157499999999992</v>
      </c>
      <c r="S192" s="2">
        <f t="shared" ref="S192" si="654">_xlfn.STDEV.P(E223:E262)</f>
        <v>15.597209485994583</v>
      </c>
    </row>
    <row r="193" spans="1:19" x14ac:dyDescent="0.25">
      <c r="A193" s="2">
        <f t="shared" ca="1" si="434"/>
        <v>0.69104025860920659</v>
      </c>
      <c r="B193" s="1">
        <v>42896</v>
      </c>
      <c r="C193" s="1" t="str">
        <f t="shared" si="435"/>
        <v>June</v>
      </c>
      <c r="D193" t="s">
        <v>21</v>
      </c>
      <c r="E193">
        <v>79.5</v>
      </c>
      <c r="F193" s="2">
        <v>0.54</v>
      </c>
      <c r="G193">
        <v>54</v>
      </c>
      <c r="H193">
        <v>0.3</v>
      </c>
      <c r="I193">
        <v>35</v>
      </c>
      <c r="J193" s="3">
        <f t="shared" si="436"/>
        <v>10.5</v>
      </c>
      <c r="L193" t="s">
        <v>222</v>
      </c>
      <c r="M193" s="2">
        <f t="shared" si="651"/>
        <v>0.82874999999999999</v>
      </c>
      <c r="N193">
        <f t="shared" si="652"/>
        <v>0.21878671853000686</v>
      </c>
      <c r="Q193" t="s">
        <v>222</v>
      </c>
      <c r="R193" s="2">
        <f t="shared" ref="R193" si="655">AVERAGE(E192:E231)</f>
        <v>59.3</v>
      </c>
      <c r="S193" s="2">
        <f t="shared" ref="S193" si="656">_xlfn.STDEV.P(E192:E231)</f>
        <v>14.515526170277118</v>
      </c>
    </row>
    <row r="194" spans="1:19" x14ac:dyDescent="0.25">
      <c r="A194" s="2">
        <f t="shared" ref="A194:A257" ca="1" si="657">RAND()</f>
        <v>0.54648325968678835</v>
      </c>
      <c r="B194" s="1">
        <v>42818</v>
      </c>
      <c r="C194" s="1" t="str">
        <f t="shared" ref="C194:C257" si="658">TEXT(B194, "mmmm")</f>
        <v>March</v>
      </c>
      <c r="D194" t="s">
        <v>20</v>
      </c>
      <c r="E194">
        <v>56.9</v>
      </c>
      <c r="F194" s="2">
        <v>0.83</v>
      </c>
      <c r="G194">
        <v>41</v>
      </c>
      <c r="H194">
        <v>0.3</v>
      </c>
      <c r="I194">
        <v>23</v>
      </c>
      <c r="J194" s="3">
        <f t="shared" ref="J194:J257" si="659" xml:space="preserve"> H194*I194</f>
        <v>6.8999999999999995</v>
      </c>
      <c r="L194" t="s">
        <v>223</v>
      </c>
      <c r="M194" s="2">
        <f t="shared" ref="M194" si="660">AVERAGE(F225:F264)</f>
        <v>0.86699999999999977</v>
      </c>
      <c r="N194">
        <f t="shared" ref="N194" si="661">_xlfn.STDEV.S(F225:F264)</f>
        <v>0.28427325243730239</v>
      </c>
      <c r="Q194" t="s">
        <v>223</v>
      </c>
      <c r="R194" s="2">
        <f t="shared" ref="R194:R195" si="662">AVERAGE(E225:E264)</f>
        <v>58.277499999999975</v>
      </c>
      <c r="S194" s="2">
        <f t="shared" ref="S194:S195" si="663">_xlfn.STDEV.P(E225:E264)</f>
        <v>15.637047155713288</v>
      </c>
    </row>
    <row r="195" spans="1:19" x14ac:dyDescent="0.25">
      <c r="A195" s="2">
        <f t="shared" ca="1" si="657"/>
        <v>0.77699399332289321</v>
      </c>
      <c r="B195" s="1">
        <v>42958</v>
      </c>
      <c r="C195" s="1" t="str">
        <f t="shared" si="658"/>
        <v>August</v>
      </c>
      <c r="D195" t="s">
        <v>20</v>
      </c>
      <c r="E195">
        <v>75</v>
      </c>
      <c r="F195" s="2">
        <v>0.67</v>
      </c>
      <c r="G195">
        <v>49</v>
      </c>
      <c r="H195">
        <v>0.5</v>
      </c>
      <c r="I195">
        <v>30</v>
      </c>
      <c r="J195" s="3">
        <f t="shared" si="659"/>
        <v>15</v>
      </c>
      <c r="L195" t="s">
        <v>224</v>
      </c>
      <c r="M195" s="2">
        <f t="shared" ref="M195" si="664">AVERAGE(F194:F233)</f>
        <v>0.84375000000000033</v>
      </c>
      <c r="N195">
        <f t="shared" ref="N195" si="665">_xlfn.STDEV.S(F194:F233)</f>
        <v>0.23319066150981299</v>
      </c>
      <c r="Q195" t="s">
        <v>224</v>
      </c>
      <c r="R195" s="2">
        <f t="shared" si="662"/>
        <v>59.074999999999989</v>
      </c>
      <c r="S195" s="2">
        <f t="shared" si="663"/>
        <v>15.127603081783976</v>
      </c>
    </row>
    <row r="196" spans="1:19" x14ac:dyDescent="0.25">
      <c r="A196" s="2">
        <f t="shared" ca="1" si="657"/>
        <v>0.82544784120417936</v>
      </c>
      <c r="B196" s="1">
        <v>42925</v>
      </c>
      <c r="C196" s="1" t="str">
        <f t="shared" si="658"/>
        <v>July</v>
      </c>
      <c r="D196" t="s">
        <v>10</v>
      </c>
      <c r="E196">
        <v>77.899999999999991</v>
      </c>
      <c r="F196" s="2">
        <v>0.59</v>
      </c>
      <c r="G196">
        <v>44</v>
      </c>
      <c r="H196">
        <v>0.5</v>
      </c>
      <c r="I196">
        <v>33</v>
      </c>
      <c r="J196" s="3">
        <f t="shared" si="659"/>
        <v>16.5</v>
      </c>
      <c r="L196" t="s">
        <v>225</v>
      </c>
      <c r="M196" s="2">
        <f t="shared" ref="M196" si="666">AVERAGE(F227:F266)</f>
        <v>0.84449999999999981</v>
      </c>
      <c r="N196">
        <f t="shared" ref="N196" si="667">_xlfn.STDEV.S(F227:F266)</f>
        <v>0.26437104849444382</v>
      </c>
      <c r="Q196" t="s">
        <v>225</v>
      </c>
      <c r="R196" s="2">
        <f t="shared" ref="R196" si="668">AVERAGE(E195:E234)</f>
        <v>58.257499999999993</v>
      </c>
      <c r="S196" s="2">
        <f t="shared" ref="S196" si="669">_xlfn.STDEV.P(E195:E234)</f>
        <v>14.848735425954612</v>
      </c>
    </row>
    <row r="197" spans="1:19" x14ac:dyDescent="0.25">
      <c r="A197" s="2">
        <f t="shared" ca="1" si="657"/>
        <v>0.27058145213272244</v>
      </c>
      <c r="B197" s="1">
        <v>43032</v>
      </c>
      <c r="C197" s="1" t="str">
        <f t="shared" si="658"/>
        <v>October</v>
      </c>
      <c r="D197" t="s">
        <v>14</v>
      </c>
      <c r="E197">
        <v>61.499999999999993</v>
      </c>
      <c r="F197" s="2">
        <v>0.74</v>
      </c>
      <c r="G197">
        <v>48</v>
      </c>
      <c r="H197">
        <v>0.3</v>
      </c>
      <c r="I197">
        <v>25</v>
      </c>
      <c r="J197" s="3">
        <f t="shared" si="659"/>
        <v>7.5</v>
      </c>
      <c r="L197" t="s">
        <v>226</v>
      </c>
      <c r="M197" s="2">
        <f t="shared" ref="M197:M198" si="670">AVERAGE(F196:F235)</f>
        <v>0.85325000000000029</v>
      </c>
      <c r="N197">
        <f t="shared" ref="N197:N198" si="671">_xlfn.STDEV.S(F196:F235)</f>
        <v>0.24271316298705187</v>
      </c>
      <c r="Q197" t="s">
        <v>226</v>
      </c>
      <c r="R197" s="2">
        <f t="shared" ref="R197" si="672">AVERAGE(E228:E267)</f>
        <v>59.222500000000004</v>
      </c>
      <c r="S197" s="2">
        <f t="shared" ref="S197" si="673">_xlfn.STDEV.P(E228:E267)</f>
        <v>15.22433065031097</v>
      </c>
    </row>
    <row r="198" spans="1:19" x14ac:dyDescent="0.25">
      <c r="A198" s="2">
        <f t="shared" ca="1" si="657"/>
        <v>0.47594267002523616</v>
      </c>
      <c r="B198" s="1">
        <v>42776</v>
      </c>
      <c r="C198" s="1" t="str">
        <f t="shared" si="658"/>
        <v>February</v>
      </c>
      <c r="D198" t="s">
        <v>20</v>
      </c>
      <c r="E198">
        <v>50</v>
      </c>
      <c r="F198" s="2">
        <v>0.91</v>
      </c>
      <c r="G198">
        <v>40</v>
      </c>
      <c r="H198">
        <v>0.3</v>
      </c>
      <c r="I198">
        <v>20</v>
      </c>
      <c r="J198" s="3">
        <f t="shared" si="659"/>
        <v>6</v>
      </c>
      <c r="L198" t="s">
        <v>227</v>
      </c>
      <c r="M198" s="2">
        <f t="shared" si="670"/>
        <v>0.86125000000000029</v>
      </c>
      <c r="N198">
        <f t="shared" si="671"/>
        <v>0.23905999139793144</v>
      </c>
      <c r="Q198" t="s">
        <v>227</v>
      </c>
      <c r="R198" s="2">
        <f t="shared" ref="R198" si="674">AVERAGE(E197:E236)</f>
        <v>57.509999999999991</v>
      </c>
      <c r="S198" s="2">
        <f t="shared" ref="S198" si="675">_xlfn.STDEV.P(E197:E236)</f>
        <v>14.432979595357303</v>
      </c>
    </row>
    <row r="199" spans="1:19" x14ac:dyDescent="0.25">
      <c r="A199" s="2">
        <f t="shared" ca="1" si="657"/>
        <v>0.24670882698205421</v>
      </c>
      <c r="B199" s="1">
        <v>42929</v>
      </c>
      <c r="C199" s="1" t="str">
        <f t="shared" si="658"/>
        <v>July</v>
      </c>
      <c r="D199" t="s">
        <v>18</v>
      </c>
      <c r="E199">
        <v>78.899999999999991</v>
      </c>
      <c r="F199" s="2">
        <v>0.61</v>
      </c>
      <c r="G199">
        <v>49</v>
      </c>
      <c r="H199">
        <v>0.5</v>
      </c>
      <c r="I199">
        <v>33</v>
      </c>
      <c r="J199" s="3">
        <f t="shared" si="659"/>
        <v>16.5</v>
      </c>
      <c r="L199" t="s">
        <v>228</v>
      </c>
      <c r="M199" s="2">
        <f t="shared" ref="M199" si="676">AVERAGE(F230:F269)</f>
        <v>0.83574999999999999</v>
      </c>
      <c r="N199">
        <f t="shared" ref="N199" si="677">_xlfn.STDEV.S(F230:F269)</f>
        <v>0.26791586413725149</v>
      </c>
      <c r="Q199" t="s">
        <v>228</v>
      </c>
      <c r="R199" s="2">
        <f t="shared" ref="R199" si="678">AVERAGE(E230:E269)</f>
        <v>60.292500000000004</v>
      </c>
      <c r="S199" s="2">
        <f t="shared" ref="S199" si="679">_xlfn.STDEV.P(E230:E269)</f>
        <v>15.516900262294618</v>
      </c>
    </row>
    <row r="200" spans="1:19" x14ac:dyDescent="0.25">
      <c r="A200" s="2">
        <f t="shared" ca="1" si="657"/>
        <v>0.11463989763669413</v>
      </c>
      <c r="B200" s="1">
        <v>42761</v>
      </c>
      <c r="C200" s="1" t="str">
        <f t="shared" si="658"/>
        <v>January</v>
      </c>
      <c r="D200" t="s">
        <v>18</v>
      </c>
      <c r="E200">
        <v>35.799999999999997</v>
      </c>
      <c r="F200" s="2">
        <v>1.25</v>
      </c>
      <c r="G200">
        <v>18</v>
      </c>
      <c r="H200">
        <v>0.3</v>
      </c>
      <c r="I200">
        <v>16</v>
      </c>
      <c r="J200" s="3">
        <f t="shared" si="659"/>
        <v>4.8</v>
      </c>
      <c r="L200" t="s">
        <v>229</v>
      </c>
      <c r="M200" s="2">
        <f t="shared" ref="M200" si="680">AVERAGE(F199:F238)</f>
        <v>0.86675000000000002</v>
      </c>
      <c r="N200">
        <f t="shared" ref="N200" si="681">_xlfn.STDEV.S(F199:F238)</f>
        <v>0.23911575889900327</v>
      </c>
      <c r="Q200" t="s">
        <v>229</v>
      </c>
      <c r="R200" s="2">
        <f t="shared" ref="R200" si="682">AVERAGE(E199:E238)</f>
        <v>57.337499999999991</v>
      </c>
      <c r="S200" s="2">
        <f t="shared" ref="S200" si="683">_xlfn.STDEV.P(E199:E238)</f>
        <v>14.438779164112193</v>
      </c>
    </row>
    <row r="201" spans="1:19" x14ac:dyDescent="0.25">
      <c r="A201" s="2">
        <f t="shared" ca="1" si="657"/>
        <v>0.94606842435637417</v>
      </c>
      <c r="B201" s="1">
        <v>42916</v>
      </c>
      <c r="C201" s="1" t="str">
        <f t="shared" si="658"/>
        <v>June</v>
      </c>
      <c r="D201" t="s">
        <v>20</v>
      </c>
      <c r="E201">
        <v>89.399999999999991</v>
      </c>
      <c r="F201" s="2">
        <v>0.53</v>
      </c>
      <c r="G201">
        <v>47</v>
      </c>
      <c r="H201">
        <v>0.3</v>
      </c>
      <c r="I201">
        <v>38</v>
      </c>
      <c r="J201" s="3">
        <f t="shared" si="659"/>
        <v>11.4</v>
      </c>
      <c r="L201" t="s">
        <v>230</v>
      </c>
      <c r="M201" s="2">
        <f t="shared" ref="M201" si="684">AVERAGE(F232:F271)</f>
        <v>0.84075000000000011</v>
      </c>
      <c r="N201">
        <f t="shared" ref="N201" si="685">_xlfn.STDEV.S(F232:F271)</f>
        <v>0.26859928689979229</v>
      </c>
      <c r="Q201" t="s">
        <v>230</v>
      </c>
      <c r="R201" s="2">
        <f t="shared" ref="R201" si="686">AVERAGE(E232:E271)</f>
        <v>59.855000000000004</v>
      </c>
      <c r="S201" s="2">
        <f t="shared" ref="S201" si="687">_xlfn.STDEV.P(E232:E271)</f>
        <v>15.549356095993133</v>
      </c>
    </row>
    <row r="202" spans="1:19" x14ac:dyDescent="0.25">
      <c r="A202" s="2">
        <f t="shared" ca="1" si="657"/>
        <v>0.38761462371310762</v>
      </c>
      <c r="B202" s="1">
        <v>43066</v>
      </c>
      <c r="C202" s="1" t="str">
        <f t="shared" si="658"/>
        <v>November</v>
      </c>
      <c r="D202" t="s">
        <v>12</v>
      </c>
      <c r="E202">
        <v>53.9</v>
      </c>
      <c r="F202" s="2">
        <v>0.87</v>
      </c>
      <c r="G202">
        <v>30</v>
      </c>
      <c r="H202">
        <v>0.3</v>
      </c>
      <c r="I202">
        <v>23</v>
      </c>
      <c r="J202" s="3">
        <f t="shared" si="659"/>
        <v>6.8999999999999995</v>
      </c>
      <c r="L202" t="s">
        <v>231</v>
      </c>
      <c r="M202" s="2">
        <f t="shared" ref="M202:M203" si="688">AVERAGE(F201:F240)</f>
        <v>0.85675000000000012</v>
      </c>
      <c r="N202">
        <f t="shared" ref="N202:N203" si="689">_xlfn.STDEV.S(F201:F240)</f>
        <v>0.23147672530726363</v>
      </c>
      <c r="Q202" t="s">
        <v>231</v>
      </c>
      <c r="R202" s="2">
        <f t="shared" ref="R202" si="690">AVERAGE(E201:E240)</f>
        <v>57.765000000000001</v>
      </c>
      <c r="S202" s="2">
        <f t="shared" ref="S202" si="691">_xlfn.STDEV.P(E201:E240)</f>
        <v>13.919097492294513</v>
      </c>
    </row>
    <row r="203" spans="1:19" x14ac:dyDescent="0.25">
      <c r="A203" s="2">
        <f t="shared" ca="1" si="657"/>
        <v>0.30255762966866295</v>
      </c>
      <c r="B203" s="1">
        <v>42780</v>
      </c>
      <c r="C203" s="1" t="str">
        <f t="shared" si="658"/>
        <v>February</v>
      </c>
      <c r="D203" t="s">
        <v>14</v>
      </c>
      <c r="E203">
        <v>47.699999999999996</v>
      </c>
      <c r="F203" s="2">
        <v>0.95</v>
      </c>
      <c r="G203">
        <v>35</v>
      </c>
      <c r="H203">
        <v>0.3</v>
      </c>
      <c r="I203">
        <v>19</v>
      </c>
      <c r="J203" s="3">
        <f t="shared" si="659"/>
        <v>5.7</v>
      </c>
      <c r="L203" t="s">
        <v>232</v>
      </c>
      <c r="M203" s="2">
        <f t="shared" si="688"/>
        <v>0.86525000000000019</v>
      </c>
      <c r="N203">
        <f t="shared" si="689"/>
        <v>0.22533152214413915</v>
      </c>
      <c r="Q203" t="s">
        <v>232</v>
      </c>
      <c r="R203" s="2">
        <f t="shared" ref="R203" si="692">AVERAGE(E234:E273)</f>
        <v>60.957500000000003</v>
      </c>
      <c r="S203" s="2">
        <f t="shared" ref="S203" si="693">_xlfn.STDEV.P(E234:E273)</f>
        <v>15.151499719499697</v>
      </c>
    </row>
    <row r="204" spans="1:19" x14ac:dyDescent="0.25">
      <c r="A204" s="2">
        <f t="shared" ca="1" si="657"/>
        <v>0.77070050912592836</v>
      </c>
      <c r="B204" s="1">
        <v>42961</v>
      </c>
      <c r="C204" s="1" t="str">
        <f t="shared" si="658"/>
        <v>August</v>
      </c>
      <c r="D204" t="s">
        <v>12</v>
      </c>
      <c r="E204">
        <v>72.599999999999994</v>
      </c>
      <c r="F204" s="2">
        <v>0.59</v>
      </c>
      <c r="G204">
        <v>43</v>
      </c>
      <c r="H204">
        <v>0.5</v>
      </c>
      <c r="I204">
        <v>32</v>
      </c>
      <c r="J204" s="3">
        <f t="shared" si="659"/>
        <v>16</v>
      </c>
      <c r="L204" t="s">
        <v>233</v>
      </c>
      <c r="M204" s="2">
        <f t="shared" ref="M204" si="694">AVERAGE(F235:F274)</f>
        <v>0.80874999999999986</v>
      </c>
      <c r="N204">
        <f t="shared" ref="N204" si="695">_xlfn.STDEV.S(F235:F274)</f>
        <v>0.24421709026906285</v>
      </c>
      <c r="Q204" t="s">
        <v>233</v>
      </c>
      <c r="R204" s="2">
        <f t="shared" ref="R204" si="696">AVERAGE(E203:E242)</f>
        <v>57.297499999999999</v>
      </c>
      <c r="S204" s="2">
        <f t="shared" ref="S204" si="697">_xlfn.STDEV.P(E203:E242)</f>
        <v>13.084580381120306</v>
      </c>
    </row>
    <row r="205" spans="1:19" x14ac:dyDescent="0.25">
      <c r="A205" s="2">
        <f t="shared" ca="1" si="657"/>
        <v>0.60906045762893568</v>
      </c>
      <c r="B205" s="1">
        <v>43040</v>
      </c>
      <c r="C205" s="1" t="str">
        <f t="shared" si="658"/>
        <v>November</v>
      </c>
      <c r="D205" t="s">
        <v>16</v>
      </c>
      <c r="E205">
        <v>51.9</v>
      </c>
      <c r="F205" s="2">
        <v>0.83</v>
      </c>
      <c r="G205">
        <v>43</v>
      </c>
      <c r="H205">
        <v>0.3</v>
      </c>
      <c r="I205">
        <v>23</v>
      </c>
      <c r="J205" s="3">
        <f t="shared" si="659"/>
        <v>6.8999999999999995</v>
      </c>
      <c r="L205" t="s">
        <v>234</v>
      </c>
      <c r="M205" s="2">
        <f t="shared" ref="M205" si="698">AVERAGE(F204:F243)</f>
        <v>0.85450000000000015</v>
      </c>
      <c r="N205">
        <f t="shared" ref="N205" si="699">_xlfn.STDEV.S(F204:F243)</f>
        <v>0.22816941524069759</v>
      </c>
      <c r="Q205" t="s">
        <v>234</v>
      </c>
      <c r="R205" s="2">
        <f t="shared" ref="R205:R206" si="700">AVERAGE(E236:E275)</f>
        <v>61.145000000000003</v>
      </c>
      <c r="S205" s="2">
        <f t="shared" ref="S205:S206" si="701">_xlfn.STDEV.P(E236:E275)</f>
        <v>14.72090265574769</v>
      </c>
    </row>
    <row r="206" spans="1:19" x14ac:dyDescent="0.25">
      <c r="A206" s="2">
        <f t="shared" ca="1" si="657"/>
        <v>0.97722464875959247</v>
      </c>
      <c r="B206" s="1">
        <v>42803</v>
      </c>
      <c r="C206" s="1" t="str">
        <f t="shared" si="658"/>
        <v>March</v>
      </c>
      <c r="D206" t="s">
        <v>18</v>
      </c>
      <c r="E206">
        <v>52.9</v>
      </c>
      <c r="F206" s="2">
        <v>0.8</v>
      </c>
      <c r="G206">
        <v>29</v>
      </c>
      <c r="H206">
        <v>0.3</v>
      </c>
      <c r="I206">
        <v>23</v>
      </c>
      <c r="J206" s="3">
        <f t="shared" si="659"/>
        <v>6.8999999999999995</v>
      </c>
      <c r="L206" t="s">
        <v>235</v>
      </c>
      <c r="M206" s="2">
        <f t="shared" ref="M206" si="702">AVERAGE(F237:F276)</f>
        <v>0.80449999999999977</v>
      </c>
      <c r="N206">
        <f t="shared" ref="N206" si="703">_xlfn.STDEV.S(F237:F276)</f>
        <v>0.24495891858610119</v>
      </c>
      <c r="Q206" t="s">
        <v>235</v>
      </c>
      <c r="R206" s="2">
        <f t="shared" si="700"/>
        <v>61.932500000000005</v>
      </c>
      <c r="S206" s="2">
        <f t="shared" si="701"/>
        <v>15.049508089967583</v>
      </c>
    </row>
    <row r="207" spans="1:19" x14ac:dyDescent="0.25">
      <c r="A207" s="2">
        <f t="shared" ca="1" si="657"/>
        <v>0.81505633034225977</v>
      </c>
      <c r="B207" s="1">
        <v>42777</v>
      </c>
      <c r="C207" s="1" t="str">
        <f t="shared" si="658"/>
        <v>February</v>
      </c>
      <c r="D207" t="s">
        <v>21</v>
      </c>
      <c r="E207">
        <v>51.3</v>
      </c>
      <c r="F207" s="2">
        <v>0.91</v>
      </c>
      <c r="G207">
        <v>35</v>
      </c>
      <c r="H207">
        <v>0.3</v>
      </c>
      <c r="I207">
        <v>21</v>
      </c>
      <c r="J207" s="3">
        <f t="shared" si="659"/>
        <v>6.3</v>
      </c>
      <c r="L207" t="s">
        <v>236</v>
      </c>
      <c r="M207" s="2">
        <f t="shared" ref="M207:M208" si="704">AVERAGE(F206:F245)</f>
        <v>0.88100000000000001</v>
      </c>
      <c r="N207">
        <f t="shared" ref="N207:N208" si="705">_xlfn.STDEV.S(F206:F245)</f>
        <v>0.24290760087758212</v>
      </c>
      <c r="Q207" t="s">
        <v>236</v>
      </c>
      <c r="R207" s="2">
        <f t="shared" ref="R207" si="706">AVERAGE(E206:E245)</f>
        <v>56.4375</v>
      </c>
      <c r="S207" s="2">
        <f t="shared" ref="S207" si="707">_xlfn.STDEV.P(E206:E245)</f>
        <v>13.69318603357158</v>
      </c>
    </row>
    <row r="208" spans="1:19" x14ac:dyDescent="0.25">
      <c r="A208" s="2">
        <f t="shared" ca="1" si="657"/>
        <v>0.6174641020231747</v>
      </c>
      <c r="B208" s="1">
        <v>42831</v>
      </c>
      <c r="C208" s="1" t="str">
        <f t="shared" si="658"/>
        <v>April</v>
      </c>
      <c r="D208" t="s">
        <v>18</v>
      </c>
      <c r="E208">
        <v>57.499999999999993</v>
      </c>
      <c r="F208" s="2">
        <v>0.8</v>
      </c>
      <c r="G208">
        <v>31</v>
      </c>
      <c r="H208">
        <v>0.3</v>
      </c>
      <c r="I208">
        <v>25</v>
      </c>
      <c r="J208" s="3">
        <f t="shared" si="659"/>
        <v>7.5</v>
      </c>
      <c r="L208" t="s">
        <v>237</v>
      </c>
      <c r="M208" s="2">
        <f t="shared" si="704"/>
        <v>0.87775000000000003</v>
      </c>
      <c r="N208">
        <f t="shared" si="705"/>
        <v>0.24488079255854836</v>
      </c>
      <c r="Q208" t="s">
        <v>237</v>
      </c>
      <c r="R208" s="2">
        <f t="shared" ref="R208" si="708">AVERAGE(E239:E278)</f>
        <v>61.339999999999989</v>
      </c>
      <c r="S208" s="2">
        <f t="shared" ref="S208" si="709">_xlfn.STDEV.P(E239:E278)</f>
        <v>15.726646177745625</v>
      </c>
    </row>
    <row r="209" spans="1:19" x14ac:dyDescent="0.25">
      <c r="A209" s="2">
        <f t="shared" ca="1" si="657"/>
        <v>0.93021062689969169</v>
      </c>
      <c r="B209" s="1">
        <v>42758</v>
      </c>
      <c r="C209" s="1" t="str">
        <f t="shared" si="658"/>
        <v>January</v>
      </c>
      <c r="D209" t="s">
        <v>12</v>
      </c>
      <c r="E209">
        <v>38.099999999999994</v>
      </c>
      <c r="F209" s="2">
        <v>1.05</v>
      </c>
      <c r="G209">
        <v>21</v>
      </c>
      <c r="H209">
        <v>0.3</v>
      </c>
      <c r="I209">
        <v>17</v>
      </c>
      <c r="J209" s="3">
        <f t="shared" si="659"/>
        <v>5.0999999999999996</v>
      </c>
      <c r="L209" t="s">
        <v>238</v>
      </c>
      <c r="M209" s="2">
        <f t="shared" ref="M209" si="710">AVERAGE(F240:F279)</f>
        <v>0.81274999999999997</v>
      </c>
      <c r="N209">
        <f t="shared" ref="N209" si="711">_xlfn.STDEV.S(F240:F279)</f>
        <v>0.26738033508420872</v>
      </c>
      <c r="Q209" t="s">
        <v>238</v>
      </c>
      <c r="R209" s="2">
        <f t="shared" ref="R209" si="712">AVERAGE(E208:E247)</f>
        <v>57.4</v>
      </c>
      <c r="S209" s="2">
        <f t="shared" ref="S209" si="713">_xlfn.STDEV.P(E208:E247)</f>
        <v>14.049537358931079</v>
      </c>
    </row>
    <row r="210" spans="1:19" x14ac:dyDescent="0.25">
      <c r="A210" s="2">
        <f t="shared" ca="1" si="657"/>
        <v>0.83373470690879037</v>
      </c>
      <c r="B210" s="1">
        <v>42930</v>
      </c>
      <c r="C210" s="1" t="str">
        <f t="shared" si="658"/>
        <v>July</v>
      </c>
      <c r="D210" t="s">
        <v>20</v>
      </c>
      <c r="E210">
        <v>92</v>
      </c>
      <c r="F210" s="2">
        <v>0.5</v>
      </c>
      <c r="G210">
        <v>80</v>
      </c>
      <c r="H210">
        <v>0.5</v>
      </c>
      <c r="I210">
        <v>40</v>
      </c>
      <c r="J210" s="3">
        <f t="shared" si="659"/>
        <v>20</v>
      </c>
      <c r="L210" t="s">
        <v>239</v>
      </c>
      <c r="M210" s="2">
        <f t="shared" ref="M210" si="714">AVERAGE(F209:F248)</f>
        <v>0.86700000000000021</v>
      </c>
      <c r="N210">
        <f t="shared" ref="N210" si="715">_xlfn.STDEV.S(F209:F248)</f>
        <v>0.25014047335498496</v>
      </c>
      <c r="Q210" t="s">
        <v>239</v>
      </c>
      <c r="R210" s="2">
        <f t="shared" ref="R210" si="716">AVERAGE(E241:E280)</f>
        <v>62.442499999999995</v>
      </c>
      <c r="S210" s="2">
        <f t="shared" ref="S210" si="717">_xlfn.STDEV.P(E241:E280)</f>
        <v>16.790412256701739</v>
      </c>
    </row>
    <row r="211" spans="1:19" x14ac:dyDescent="0.25">
      <c r="A211" s="2">
        <f t="shared" ca="1" si="657"/>
        <v>0.63055811882243396</v>
      </c>
      <c r="B211" s="1">
        <v>42984</v>
      </c>
      <c r="C211" s="1" t="str">
        <f t="shared" si="658"/>
        <v>September</v>
      </c>
      <c r="D211" t="s">
        <v>16</v>
      </c>
      <c r="E211">
        <v>71.699999999999989</v>
      </c>
      <c r="F211" s="2">
        <v>0.69</v>
      </c>
      <c r="G211">
        <v>60</v>
      </c>
      <c r="H211">
        <v>0.3</v>
      </c>
      <c r="I211">
        <v>29</v>
      </c>
      <c r="J211" s="3">
        <f t="shared" si="659"/>
        <v>8.6999999999999993</v>
      </c>
      <c r="L211" t="s">
        <v>240</v>
      </c>
      <c r="M211" s="2">
        <f t="shared" ref="M211" si="718">AVERAGE(F242:F281)</f>
        <v>0.8015000000000001</v>
      </c>
      <c r="N211">
        <f t="shared" ref="N211" si="719">_xlfn.STDEV.S(F242:F281)</f>
        <v>0.27372595316465198</v>
      </c>
      <c r="Q211" t="s">
        <v>240</v>
      </c>
      <c r="R211" s="2">
        <f t="shared" ref="R211" si="720">AVERAGE(E210:E249)</f>
        <v>58.077500000000001</v>
      </c>
      <c r="S211" s="2">
        <f t="shared" ref="S211" si="721">_xlfn.STDEV.P(E210:E249)</f>
        <v>14.198635277730064</v>
      </c>
    </row>
    <row r="212" spans="1:19" x14ac:dyDescent="0.25">
      <c r="A212" s="2">
        <f t="shared" ca="1" si="657"/>
        <v>0.26180770808191678</v>
      </c>
      <c r="B212" s="1">
        <v>43009</v>
      </c>
      <c r="C212" s="1" t="str">
        <f t="shared" si="658"/>
        <v>October</v>
      </c>
      <c r="D212" t="s">
        <v>10</v>
      </c>
      <c r="E212">
        <v>56.499999999999993</v>
      </c>
      <c r="F212" s="2">
        <v>0.8</v>
      </c>
      <c r="G212">
        <v>43</v>
      </c>
      <c r="H212">
        <v>0.3</v>
      </c>
      <c r="I212">
        <v>25</v>
      </c>
      <c r="J212" s="3">
        <f t="shared" si="659"/>
        <v>7.5</v>
      </c>
      <c r="L212" t="s">
        <v>241</v>
      </c>
      <c r="M212" s="2">
        <f t="shared" ref="M212:M213" si="722">AVERAGE(F211:F250)</f>
        <v>0.87975000000000014</v>
      </c>
      <c r="N212">
        <f t="shared" ref="N212:N213" si="723">_xlfn.STDEV.S(F211:F250)</f>
        <v>0.24450355248847971</v>
      </c>
      <c r="Q212" t="s">
        <v>241</v>
      </c>
      <c r="R212" s="2">
        <f t="shared" ref="R212" si="724">AVERAGE(E243:E282)</f>
        <v>63.56</v>
      </c>
      <c r="S212" s="2">
        <f t="shared" ref="S212" si="725">_xlfn.STDEV.P(E243:E282)</f>
        <v>17.421535523598319</v>
      </c>
    </row>
    <row r="213" spans="1:19" x14ac:dyDescent="0.25">
      <c r="A213" s="2">
        <f t="shared" ca="1" si="657"/>
        <v>0.66408059970214006</v>
      </c>
      <c r="B213" s="1">
        <v>43069</v>
      </c>
      <c r="C213" s="1" t="str">
        <f t="shared" si="658"/>
        <v>November</v>
      </c>
      <c r="D213" t="s">
        <v>18</v>
      </c>
      <c r="E213">
        <v>44.699999999999996</v>
      </c>
      <c r="F213" s="2">
        <v>1.05</v>
      </c>
      <c r="G213">
        <v>28</v>
      </c>
      <c r="H213">
        <v>0.3</v>
      </c>
      <c r="I213">
        <v>19</v>
      </c>
      <c r="J213" s="3">
        <f t="shared" si="659"/>
        <v>5.7</v>
      </c>
      <c r="L213" t="s">
        <v>242</v>
      </c>
      <c r="M213" s="2">
        <f t="shared" si="722"/>
        <v>0.88250000000000006</v>
      </c>
      <c r="N213">
        <f t="shared" si="723"/>
        <v>0.24292818396411386</v>
      </c>
      <c r="Q213" t="s">
        <v>242</v>
      </c>
      <c r="R213" s="2">
        <f t="shared" ref="R213" si="726">AVERAGE(E212:E251)</f>
        <v>56.622500000000016</v>
      </c>
      <c r="S213" s="2">
        <f t="shared" ref="S213" si="727">_xlfn.STDEV.P(E212:E251)</f>
        <v>12.953599644500287</v>
      </c>
    </row>
    <row r="214" spans="1:19" x14ac:dyDescent="0.25">
      <c r="A214" s="2">
        <f t="shared" ca="1" si="657"/>
        <v>0.19198427607360746</v>
      </c>
      <c r="B214" s="1">
        <v>42962</v>
      </c>
      <c r="C214" s="1" t="str">
        <f t="shared" si="658"/>
        <v>August</v>
      </c>
      <c r="D214" t="s">
        <v>14</v>
      </c>
      <c r="E214">
        <v>74.3</v>
      </c>
      <c r="F214" s="2">
        <v>0.63</v>
      </c>
      <c r="G214">
        <v>44</v>
      </c>
      <c r="H214">
        <v>0.5</v>
      </c>
      <c r="I214">
        <v>31</v>
      </c>
      <c r="J214" s="3">
        <f t="shared" si="659"/>
        <v>15.5</v>
      </c>
      <c r="L214" t="s">
        <v>243</v>
      </c>
      <c r="M214" s="2">
        <f t="shared" ref="M214" si="728">AVERAGE(F245:F284)</f>
        <v>0.78249999999999997</v>
      </c>
      <c r="N214">
        <f t="shared" ref="N214" si="729">_xlfn.STDEV.S(F245:F284)</f>
        <v>0.25712164137143023</v>
      </c>
      <c r="Q214" t="s">
        <v>243</v>
      </c>
      <c r="R214" s="2">
        <f t="shared" ref="R214" si="730">AVERAGE(E245:E284)</f>
        <v>64.44</v>
      </c>
      <c r="S214" s="2">
        <f t="shared" ref="S214" si="731">_xlfn.STDEV.P(E245:E284)</f>
        <v>16.724978325845409</v>
      </c>
    </row>
    <row r="215" spans="1:19" x14ac:dyDescent="0.25">
      <c r="A215" s="2">
        <f t="shared" ca="1" si="657"/>
        <v>8.334614198633461E-2</v>
      </c>
      <c r="B215" s="1">
        <v>43015</v>
      </c>
      <c r="C215" s="1" t="str">
        <f t="shared" si="658"/>
        <v>October</v>
      </c>
      <c r="D215" t="s">
        <v>21</v>
      </c>
      <c r="E215">
        <v>63.499999999999993</v>
      </c>
      <c r="F215" s="2">
        <v>0.8</v>
      </c>
      <c r="G215">
        <v>31</v>
      </c>
      <c r="H215">
        <v>0.3</v>
      </c>
      <c r="I215">
        <v>25</v>
      </c>
      <c r="J215" s="3">
        <f t="shared" si="659"/>
        <v>7.5</v>
      </c>
      <c r="L215" t="s">
        <v>244</v>
      </c>
      <c r="M215" s="2">
        <f t="shared" ref="M215" si="732">AVERAGE(F214:F253)</f>
        <v>0.87724999999999986</v>
      </c>
      <c r="N215">
        <f t="shared" ref="N215" si="733">_xlfn.STDEV.S(F214:F253)</f>
        <v>0.24322604765199446</v>
      </c>
      <c r="Q215" t="s">
        <v>244</v>
      </c>
      <c r="R215" s="2">
        <f t="shared" ref="R215" si="734">AVERAGE(E214:E253)</f>
        <v>57.002500000000012</v>
      </c>
      <c r="S215" s="2">
        <f t="shared" ref="S215" si="735">_xlfn.STDEV.P(E214:E253)</f>
        <v>13.165646347597109</v>
      </c>
    </row>
    <row r="216" spans="1:19" x14ac:dyDescent="0.25">
      <c r="A216" s="2">
        <f t="shared" ca="1" si="657"/>
        <v>0.34065160314038279</v>
      </c>
      <c r="B216" s="1">
        <v>42812</v>
      </c>
      <c r="C216" s="1" t="str">
        <f t="shared" si="658"/>
        <v>March</v>
      </c>
      <c r="D216" t="s">
        <v>21</v>
      </c>
      <c r="E216">
        <v>53.9</v>
      </c>
      <c r="F216" s="2">
        <v>0.83</v>
      </c>
      <c r="G216">
        <v>32</v>
      </c>
      <c r="H216">
        <v>0.3</v>
      </c>
      <c r="I216">
        <v>23</v>
      </c>
      <c r="J216" s="3">
        <f t="shared" si="659"/>
        <v>6.8999999999999995</v>
      </c>
      <c r="L216" t="s">
        <v>245</v>
      </c>
      <c r="M216" s="2">
        <f t="shared" ref="M216" si="736">AVERAGE(F247:F286)</f>
        <v>0.78074999999999994</v>
      </c>
      <c r="N216">
        <f t="shared" ref="N216" si="737">_xlfn.STDEV.S(F247:F286)</f>
        <v>0.25614886997553499</v>
      </c>
      <c r="Q216" t="s">
        <v>245</v>
      </c>
      <c r="R216" s="2">
        <f t="shared" ref="R216:R217" si="738">AVERAGE(E247:E286)</f>
        <v>64.280000000000015</v>
      </c>
      <c r="S216" s="2">
        <f t="shared" ref="S216:S217" si="739">_xlfn.STDEV.P(E247:E286)</f>
        <v>16.720379780375712</v>
      </c>
    </row>
    <row r="217" spans="1:19" x14ac:dyDescent="0.25">
      <c r="A217" s="2">
        <f t="shared" ca="1" si="657"/>
        <v>0.64580483831875501</v>
      </c>
      <c r="B217" s="1">
        <v>43042</v>
      </c>
      <c r="C217" s="1" t="str">
        <f t="shared" si="658"/>
        <v>November</v>
      </c>
      <c r="D217" t="s">
        <v>20</v>
      </c>
      <c r="E217">
        <v>51.3</v>
      </c>
      <c r="F217" s="2">
        <v>0.87</v>
      </c>
      <c r="G217">
        <v>38</v>
      </c>
      <c r="H217">
        <v>0.3</v>
      </c>
      <c r="I217">
        <v>21</v>
      </c>
      <c r="J217" s="3">
        <f t="shared" si="659"/>
        <v>6.3</v>
      </c>
      <c r="L217" t="s">
        <v>246</v>
      </c>
      <c r="M217" s="2">
        <f t="shared" ref="M217:M218" si="740">AVERAGE(F216:F255)</f>
        <v>0.90549999999999997</v>
      </c>
      <c r="N217">
        <f t="shared" ref="N217:N218" si="741">_xlfn.STDEV.S(F216:F255)</f>
        <v>0.2826518198810179</v>
      </c>
      <c r="Q217" t="s">
        <v>246</v>
      </c>
      <c r="R217" s="2">
        <f t="shared" si="738"/>
        <v>63.977500000000006</v>
      </c>
      <c r="S217" s="2">
        <f t="shared" si="739"/>
        <v>16.76516459060268</v>
      </c>
    </row>
    <row r="218" spans="1:19" x14ac:dyDescent="0.25">
      <c r="A218" s="2">
        <f t="shared" ca="1" si="657"/>
        <v>0.56168643273341201</v>
      </c>
      <c r="B218" s="1">
        <v>43090</v>
      </c>
      <c r="C218" s="1" t="str">
        <f t="shared" si="658"/>
        <v>December</v>
      </c>
      <c r="D218" t="s">
        <v>18</v>
      </c>
      <c r="E218">
        <v>40.5</v>
      </c>
      <c r="F218" s="2">
        <v>1.33</v>
      </c>
      <c r="G218">
        <v>23</v>
      </c>
      <c r="H218">
        <v>0.3</v>
      </c>
      <c r="I218">
        <v>15</v>
      </c>
      <c r="J218" s="3">
        <f t="shared" si="659"/>
        <v>4.5</v>
      </c>
      <c r="L218" t="s">
        <v>247</v>
      </c>
      <c r="M218" s="2">
        <f t="shared" si="740"/>
        <v>0.89649999999999985</v>
      </c>
      <c r="N218">
        <f t="shared" si="741"/>
        <v>0.29073337860640902</v>
      </c>
      <c r="Q218" t="s">
        <v>247</v>
      </c>
      <c r="R218" s="2">
        <f t="shared" ref="R218" si="742">AVERAGE(E217:E256)</f>
        <v>56.737499999999997</v>
      </c>
      <c r="S218" s="2">
        <f t="shared" ref="S218" si="743">_xlfn.STDEV.P(E217:E256)</f>
        <v>15.71947339289707</v>
      </c>
    </row>
    <row r="219" spans="1:19" x14ac:dyDescent="0.25">
      <c r="A219" s="2">
        <f t="shared" ca="1" si="657"/>
        <v>0.99139879712108347</v>
      </c>
      <c r="B219" s="1">
        <v>42779</v>
      </c>
      <c r="C219" s="1" t="str">
        <f t="shared" si="658"/>
        <v>February</v>
      </c>
      <c r="D219" t="s">
        <v>12</v>
      </c>
      <c r="E219">
        <v>46.4</v>
      </c>
      <c r="F219" s="2">
        <v>1.1100000000000001</v>
      </c>
      <c r="G219">
        <v>34</v>
      </c>
      <c r="H219">
        <v>0.3</v>
      </c>
      <c r="I219">
        <v>18</v>
      </c>
      <c r="J219" s="3">
        <f t="shared" si="659"/>
        <v>5.3999999999999995</v>
      </c>
      <c r="L219" t="s">
        <v>248</v>
      </c>
      <c r="M219" s="2">
        <f t="shared" ref="M219" si="744">AVERAGE(F250:F289)</f>
        <v>0.79674999999999974</v>
      </c>
      <c r="N219">
        <f t="shared" ref="N219" si="745">_xlfn.STDEV.S(F250:F289)</f>
        <v>0.26911428798932285</v>
      </c>
      <c r="Q219" t="s">
        <v>248</v>
      </c>
      <c r="R219" s="2">
        <f t="shared" ref="R219" si="746">AVERAGE(E250:E289)</f>
        <v>63.069999999999993</v>
      </c>
      <c r="S219" s="2">
        <f t="shared" ref="S219" si="747">_xlfn.STDEV.P(E250:E289)</f>
        <v>17.156167987053511</v>
      </c>
    </row>
    <row r="220" spans="1:19" x14ac:dyDescent="0.25">
      <c r="A220" s="2">
        <f t="shared" ca="1" si="657"/>
        <v>0.65941571233263729</v>
      </c>
      <c r="B220" s="1">
        <v>42928</v>
      </c>
      <c r="C220" s="1" t="str">
        <f t="shared" si="658"/>
        <v>July</v>
      </c>
      <c r="D220" t="s">
        <v>16</v>
      </c>
      <c r="E220">
        <v>80.199999999999989</v>
      </c>
      <c r="F220" s="2">
        <v>0.56000000000000005</v>
      </c>
      <c r="G220">
        <v>39</v>
      </c>
      <c r="H220">
        <v>0.5</v>
      </c>
      <c r="I220">
        <v>34</v>
      </c>
      <c r="J220" s="3">
        <f t="shared" si="659"/>
        <v>17</v>
      </c>
      <c r="L220" t="s">
        <v>249</v>
      </c>
      <c r="M220" s="2">
        <f t="shared" ref="M220" si="748">AVERAGE(F219:F258)</f>
        <v>0.87924999999999986</v>
      </c>
      <c r="N220">
        <f t="shared" ref="N220" si="749">_xlfn.STDEV.S(F219:F258)</f>
        <v>0.28358861049061967</v>
      </c>
      <c r="Q220" t="s">
        <v>249</v>
      </c>
      <c r="R220" s="2">
        <f t="shared" ref="R220" si="750">AVERAGE(E219:E258)</f>
        <v>57.482500000000016</v>
      </c>
      <c r="S220" s="2">
        <f t="shared" ref="S220" si="751">_xlfn.STDEV.P(E219:E258)</f>
        <v>15.494884438097525</v>
      </c>
    </row>
    <row r="221" spans="1:19" x14ac:dyDescent="0.25">
      <c r="A221" s="2">
        <f t="shared" ca="1" si="657"/>
        <v>0.7890115755167415</v>
      </c>
      <c r="B221" s="1">
        <v>42790</v>
      </c>
      <c r="C221" s="1" t="str">
        <f t="shared" si="658"/>
        <v>February</v>
      </c>
      <c r="D221" t="s">
        <v>20</v>
      </c>
      <c r="E221">
        <v>47.3</v>
      </c>
      <c r="F221" s="2">
        <v>0.87</v>
      </c>
      <c r="G221">
        <v>36</v>
      </c>
      <c r="H221">
        <v>0.3</v>
      </c>
      <c r="I221">
        <v>21</v>
      </c>
      <c r="J221" s="3">
        <f t="shared" si="659"/>
        <v>6.3</v>
      </c>
      <c r="L221" t="s">
        <v>250</v>
      </c>
      <c r="M221" s="2">
        <f t="shared" ref="M221" si="752">AVERAGE(F252:F291)</f>
        <v>0.79274999999999973</v>
      </c>
      <c r="N221">
        <f t="shared" ref="N221" si="753">_xlfn.STDEV.S(F252:F291)</f>
        <v>0.27411384028519531</v>
      </c>
      <c r="Q221" t="s">
        <v>250</v>
      </c>
      <c r="R221" s="2">
        <f t="shared" ref="R221" si="754">AVERAGE(E252:E291)</f>
        <v>63.622499999999988</v>
      </c>
      <c r="S221" s="2">
        <f t="shared" ref="S221" si="755">_xlfn.STDEV.P(E252:E291)</f>
        <v>17.545219968698024</v>
      </c>
    </row>
    <row r="222" spans="1:19" x14ac:dyDescent="0.25">
      <c r="A222" s="2">
        <f t="shared" ca="1" si="657"/>
        <v>0.18570054856561968</v>
      </c>
      <c r="B222" s="1">
        <v>43046</v>
      </c>
      <c r="C222" s="1" t="str">
        <f t="shared" si="658"/>
        <v>November</v>
      </c>
      <c r="D222" t="s">
        <v>14</v>
      </c>
      <c r="E222">
        <v>52.3</v>
      </c>
      <c r="F222" s="2">
        <v>0.91</v>
      </c>
      <c r="G222">
        <v>34</v>
      </c>
      <c r="H222">
        <v>0.3</v>
      </c>
      <c r="I222">
        <v>21</v>
      </c>
      <c r="J222" s="3">
        <f t="shared" si="659"/>
        <v>6.3</v>
      </c>
      <c r="L222" t="s">
        <v>251</v>
      </c>
      <c r="M222" s="2">
        <f t="shared" ref="M222:M223" si="756">AVERAGE(F221:F260)</f>
        <v>0.88100000000000001</v>
      </c>
      <c r="N222">
        <f t="shared" ref="N222:N223" si="757">_xlfn.STDEV.S(F221:F260)</f>
        <v>0.2780499862826733</v>
      </c>
      <c r="Q222" t="s">
        <v>251</v>
      </c>
      <c r="R222" s="2">
        <f t="shared" ref="R222" si="758">AVERAGE(E221:E260)</f>
        <v>57.112500000000026</v>
      </c>
      <c r="S222" s="2">
        <f t="shared" ref="S222" si="759">_xlfn.STDEV.P(E221:E260)</f>
        <v>15.132996852903794</v>
      </c>
    </row>
    <row r="223" spans="1:19" x14ac:dyDescent="0.25">
      <c r="A223" s="2">
        <f t="shared" ca="1" si="657"/>
        <v>0.8946179167248991</v>
      </c>
      <c r="B223" s="1">
        <v>43016</v>
      </c>
      <c r="C223" s="1" t="str">
        <f t="shared" si="658"/>
        <v>October</v>
      </c>
      <c r="D223" t="s">
        <v>10</v>
      </c>
      <c r="E223">
        <v>60.199999999999996</v>
      </c>
      <c r="F223" s="2">
        <v>0.8</v>
      </c>
      <c r="G223">
        <v>47</v>
      </c>
      <c r="H223">
        <v>0.3</v>
      </c>
      <c r="I223">
        <v>24</v>
      </c>
      <c r="J223" s="3">
        <f t="shared" si="659"/>
        <v>7.1999999999999993</v>
      </c>
      <c r="L223" t="s">
        <v>252</v>
      </c>
      <c r="M223" s="2">
        <f t="shared" si="756"/>
        <v>0.87924999999999986</v>
      </c>
      <c r="N223">
        <f t="shared" si="757"/>
        <v>0.27834112533235583</v>
      </c>
      <c r="Q223" t="s">
        <v>252</v>
      </c>
      <c r="R223" s="2">
        <f t="shared" ref="R223" si="760">AVERAGE(E254:E293)</f>
        <v>63.819999999999972</v>
      </c>
      <c r="S223" s="2">
        <f t="shared" ref="S223" si="761">_xlfn.STDEV.P(E254:E293)</f>
        <v>17.503331111534248</v>
      </c>
    </row>
    <row r="224" spans="1:19" x14ac:dyDescent="0.25">
      <c r="A224" s="2">
        <f t="shared" ca="1" si="657"/>
        <v>0.92719548494218962</v>
      </c>
      <c r="B224" s="1">
        <v>43028</v>
      </c>
      <c r="C224" s="1" t="str">
        <f t="shared" si="658"/>
        <v>October</v>
      </c>
      <c r="D224" t="s">
        <v>20</v>
      </c>
      <c r="E224">
        <v>60.199999999999996</v>
      </c>
      <c r="F224" s="2">
        <v>0.8</v>
      </c>
      <c r="G224">
        <v>50</v>
      </c>
      <c r="H224">
        <v>0.3</v>
      </c>
      <c r="I224">
        <v>24</v>
      </c>
      <c r="J224" s="3">
        <f t="shared" si="659"/>
        <v>7.1999999999999993</v>
      </c>
      <c r="L224" t="s">
        <v>253</v>
      </c>
      <c r="M224" s="2">
        <f t="shared" ref="M224" si="762">AVERAGE(F255:F294)</f>
        <v>0.79349999999999965</v>
      </c>
      <c r="N224">
        <f t="shared" ref="N224" si="763">_xlfn.STDEV.S(F255:F294)</f>
        <v>0.27479176265039879</v>
      </c>
      <c r="Q224" t="s">
        <v>253</v>
      </c>
      <c r="R224" s="2">
        <f t="shared" ref="R224" si="764">AVERAGE(E223:E262)</f>
        <v>58.157499999999992</v>
      </c>
      <c r="S224" s="2">
        <f t="shared" ref="S224" si="765">_xlfn.STDEV.P(E223:E262)</f>
        <v>15.597209485994583</v>
      </c>
    </row>
    <row r="225" spans="1:19" x14ac:dyDescent="0.25">
      <c r="A225" s="2">
        <f t="shared" ca="1" si="657"/>
        <v>0.98285707633417452</v>
      </c>
      <c r="B225" s="1">
        <v>42742</v>
      </c>
      <c r="C225" s="1" t="str">
        <f t="shared" si="658"/>
        <v>January</v>
      </c>
      <c r="D225" t="s">
        <v>21</v>
      </c>
      <c r="E225">
        <v>32.9</v>
      </c>
      <c r="F225" s="2">
        <v>1.54</v>
      </c>
      <c r="G225">
        <v>19</v>
      </c>
      <c r="H225">
        <v>0.3</v>
      </c>
      <c r="I225">
        <v>13</v>
      </c>
      <c r="J225" s="3">
        <f t="shared" si="659"/>
        <v>3.9</v>
      </c>
      <c r="L225" t="s">
        <v>254</v>
      </c>
      <c r="M225" s="2">
        <f t="shared" ref="M225" si="766">AVERAGE(F224:F263)</f>
        <v>0.86774999999999969</v>
      </c>
      <c r="N225">
        <f t="shared" ref="N225" si="767">_xlfn.STDEV.S(F224:F263)</f>
        <v>0.28405026189400301</v>
      </c>
      <c r="Q225" t="s">
        <v>254</v>
      </c>
      <c r="R225" s="2">
        <f t="shared" ref="R225" si="768">AVERAGE(E256:E295)</f>
        <v>64.734999999999971</v>
      </c>
      <c r="S225" s="2">
        <f t="shared" ref="S225" si="769">_xlfn.STDEV.P(E256:E295)</f>
        <v>16.202585441836217</v>
      </c>
    </row>
    <row r="226" spans="1:19" x14ac:dyDescent="0.25">
      <c r="A226" s="2">
        <f t="shared" ca="1" si="657"/>
        <v>0.31131035098949822</v>
      </c>
      <c r="B226" s="1">
        <v>42827</v>
      </c>
      <c r="C226" s="1" t="str">
        <f t="shared" si="658"/>
        <v>April</v>
      </c>
      <c r="D226" t="s">
        <v>10</v>
      </c>
      <c r="E226">
        <v>65.8</v>
      </c>
      <c r="F226" s="2">
        <v>0.74</v>
      </c>
      <c r="G226">
        <v>47</v>
      </c>
      <c r="H226">
        <v>0.3</v>
      </c>
      <c r="I226">
        <v>26</v>
      </c>
      <c r="J226" s="3">
        <f t="shared" si="659"/>
        <v>7.8</v>
      </c>
      <c r="L226" t="s">
        <v>255</v>
      </c>
      <c r="M226" s="2">
        <f t="shared" ref="M226" si="770">AVERAGE(F257:F296)</f>
        <v>0.78749999999999976</v>
      </c>
      <c r="N226">
        <f t="shared" ref="N226" si="771">_xlfn.STDEV.S(F257:F296)</f>
        <v>0.22305282805327609</v>
      </c>
      <c r="Q226" t="s">
        <v>255</v>
      </c>
      <c r="R226" s="2">
        <f t="shared" ref="R226" si="772">AVERAGE(E225:E264)</f>
        <v>58.277499999999975</v>
      </c>
      <c r="S226" s="2">
        <f t="shared" ref="S226" si="773">_xlfn.STDEV.P(E225:E264)</f>
        <v>15.637047155713288</v>
      </c>
    </row>
    <row r="227" spans="1:19" x14ac:dyDescent="0.25">
      <c r="A227" s="2">
        <f t="shared" ca="1" si="657"/>
        <v>0.55736281573905055</v>
      </c>
      <c r="B227" s="1">
        <v>42850</v>
      </c>
      <c r="C227" s="1" t="str">
        <f t="shared" si="658"/>
        <v>April</v>
      </c>
      <c r="D227" t="s">
        <v>14</v>
      </c>
      <c r="E227">
        <v>65.099999999999994</v>
      </c>
      <c r="F227" s="2">
        <v>0.71</v>
      </c>
      <c r="G227">
        <v>37</v>
      </c>
      <c r="H227">
        <v>0.3</v>
      </c>
      <c r="I227">
        <v>27</v>
      </c>
      <c r="J227" s="3">
        <f t="shared" si="659"/>
        <v>8.1</v>
      </c>
      <c r="L227" t="s">
        <v>256</v>
      </c>
      <c r="M227" s="2">
        <f t="shared" ref="M227:M228" si="774">AVERAGE(F226:F265)</f>
        <v>0.84624999999999984</v>
      </c>
      <c r="N227">
        <f t="shared" ref="N227:N228" si="775">_xlfn.STDEV.S(F226:F265)</f>
        <v>0.2634162884592392</v>
      </c>
      <c r="Q227" t="s">
        <v>256</v>
      </c>
      <c r="R227" s="2">
        <f t="shared" ref="R227:R228" si="776">AVERAGE(E258:E297)</f>
        <v>63.307499999999983</v>
      </c>
      <c r="S227" s="2">
        <f t="shared" ref="S227:S228" si="777">_xlfn.STDEV.P(E258:E297)</f>
        <v>15.368366658496965</v>
      </c>
    </row>
    <row r="228" spans="1:19" x14ac:dyDescent="0.25">
      <c r="A228" s="2">
        <f t="shared" ca="1" si="657"/>
        <v>0.62046249371064355</v>
      </c>
      <c r="B228" s="1">
        <v>42782</v>
      </c>
      <c r="C228" s="1" t="str">
        <f t="shared" si="658"/>
        <v>February</v>
      </c>
      <c r="D228" t="s">
        <v>18</v>
      </c>
      <c r="E228">
        <v>47.3</v>
      </c>
      <c r="F228" s="2">
        <v>0.87</v>
      </c>
      <c r="G228">
        <v>31</v>
      </c>
      <c r="H228">
        <v>0.3</v>
      </c>
      <c r="I228">
        <v>21</v>
      </c>
      <c r="J228" s="3">
        <f t="shared" si="659"/>
        <v>6.3</v>
      </c>
      <c r="L228" t="s">
        <v>257</v>
      </c>
      <c r="M228" s="2">
        <f t="shared" si="774"/>
        <v>0.84449999999999981</v>
      </c>
      <c r="N228">
        <f t="shared" si="775"/>
        <v>0.26437104849444382</v>
      </c>
      <c r="Q228" t="s">
        <v>257</v>
      </c>
      <c r="R228" s="2">
        <f t="shared" si="776"/>
        <v>62.567499999999974</v>
      </c>
      <c r="S228" s="2">
        <f t="shared" si="777"/>
        <v>16.117512021090672</v>
      </c>
    </row>
    <row r="229" spans="1:19" x14ac:dyDescent="0.25">
      <c r="A229" s="2">
        <f t="shared" ca="1" si="657"/>
        <v>0.24475835580327221</v>
      </c>
      <c r="B229" s="1">
        <v>43045</v>
      </c>
      <c r="C229" s="1" t="str">
        <f t="shared" si="658"/>
        <v>November</v>
      </c>
      <c r="D229" t="s">
        <v>12</v>
      </c>
      <c r="E229">
        <v>51.599999999999994</v>
      </c>
      <c r="F229" s="2">
        <v>0.91</v>
      </c>
      <c r="G229">
        <v>28</v>
      </c>
      <c r="H229">
        <v>0.3</v>
      </c>
      <c r="I229">
        <v>22</v>
      </c>
      <c r="J229" s="3">
        <f t="shared" si="659"/>
        <v>6.6</v>
      </c>
      <c r="L229" t="s">
        <v>258</v>
      </c>
      <c r="M229" s="2">
        <f t="shared" ref="M229" si="778">AVERAGE(F260:F299)</f>
        <v>0.80374999999999996</v>
      </c>
      <c r="N229">
        <f t="shared" ref="N229" si="779">_xlfn.STDEV.S(F260:F299)</f>
        <v>0.23751585642074924</v>
      </c>
      <c r="Q229" t="s">
        <v>258</v>
      </c>
      <c r="R229" s="2">
        <f t="shared" ref="R229" si="780">AVERAGE(E228:E267)</f>
        <v>59.222500000000004</v>
      </c>
      <c r="S229" s="2">
        <f t="shared" ref="S229" si="781">_xlfn.STDEV.P(E228:E267)</f>
        <v>15.22433065031097</v>
      </c>
    </row>
    <row r="230" spans="1:19" x14ac:dyDescent="0.25">
      <c r="A230" s="2">
        <f t="shared" ca="1" si="657"/>
        <v>0.72588675240752276</v>
      </c>
      <c r="B230" s="1">
        <v>42998</v>
      </c>
      <c r="C230" s="1" t="str">
        <f t="shared" si="658"/>
        <v>September</v>
      </c>
      <c r="D230" t="s">
        <v>16</v>
      </c>
      <c r="E230">
        <v>67.099999999999994</v>
      </c>
      <c r="F230" s="2">
        <v>0.69</v>
      </c>
      <c r="G230">
        <v>52</v>
      </c>
      <c r="H230">
        <v>0.3</v>
      </c>
      <c r="I230">
        <v>27</v>
      </c>
      <c r="J230" s="3">
        <f t="shared" si="659"/>
        <v>8.1</v>
      </c>
      <c r="L230" t="s">
        <v>259</v>
      </c>
      <c r="M230" s="2">
        <f t="shared" ref="M230" si="782">AVERAGE(F229:F268)</f>
        <v>0.84449999999999981</v>
      </c>
      <c r="N230">
        <f t="shared" ref="N230" si="783">_xlfn.STDEV.S(F229:F268)</f>
        <v>0.26437104849444382</v>
      </c>
      <c r="Q230" t="s">
        <v>259</v>
      </c>
      <c r="R230" s="2">
        <f t="shared" ref="R230" si="784">AVERAGE(E261:E300)</f>
        <v>62.304999999999986</v>
      </c>
      <c r="S230" s="2">
        <f t="shared" ref="S230" si="785">_xlfn.STDEV.P(E261:E300)</f>
        <v>16.157396912869395</v>
      </c>
    </row>
    <row r="231" spans="1:19" x14ac:dyDescent="0.25">
      <c r="A231" s="2">
        <f t="shared" ca="1" si="657"/>
        <v>0.66698719321700639</v>
      </c>
      <c r="B231" s="1">
        <v>42863</v>
      </c>
      <c r="C231" s="1" t="str">
        <f t="shared" si="658"/>
        <v>May</v>
      </c>
      <c r="D231" t="s">
        <v>12</v>
      </c>
      <c r="E231">
        <v>75</v>
      </c>
      <c r="F231" s="2">
        <v>0.67</v>
      </c>
      <c r="G231">
        <v>56</v>
      </c>
      <c r="H231">
        <v>0.3</v>
      </c>
      <c r="I231">
        <v>30</v>
      </c>
      <c r="J231" s="3">
        <f t="shared" si="659"/>
        <v>9</v>
      </c>
      <c r="L231" t="s">
        <v>260</v>
      </c>
      <c r="M231" s="2">
        <f t="shared" ref="M231" si="786">AVERAGE(F262:F301)</f>
        <v>0.80799999999999983</v>
      </c>
      <c r="N231">
        <f t="shared" ref="N231" si="787">_xlfn.STDEV.S(F262:F301)</f>
        <v>0.23786658617912901</v>
      </c>
      <c r="Q231" t="s">
        <v>260</v>
      </c>
      <c r="R231" s="2">
        <f t="shared" ref="R231" si="788">AVERAGE(E230:E269)</f>
        <v>60.292500000000004</v>
      </c>
      <c r="S231" s="2">
        <f t="shared" ref="S231" si="789">_xlfn.STDEV.P(E230:E269)</f>
        <v>15.516900262294618</v>
      </c>
    </row>
    <row r="232" spans="1:19" x14ac:dyDescent="0.25">
      <c r="A232" s="2">
        <f t="shared" ca="1" si="657"/>
        <v>6.9150278839523516E-2</v>
      </c>
      <c r="B232" s="1">
        <v>43078</v>
      </c>
      <c r="C232" s="1" t="str">
        <f t="shared" si="658"/>
        <v>December</v>
      </c>
      <c r="D232" t="s">
        <v>21</v>
      </c>
      <c r="E232">
        <v>31.199999999999996</v>
      </c>
      <c r="F232" s="2">
        <v>1.43</v>
      </c>
      <c r="G232">
        <v>19</v>
      </c>
      <c r="H232">
        <v>0.3</v>
      </c>
      <c r="I232">
        <v>14</v>
      </c>
      <c r="J232" s="3">
        <f t="shared" si="659"/>
        <v>4.2</v>
      </c>
      <c r="L232" t="s">
        <v>261</v>
      </c>
      <c r="M232" s="2">
        <f t="shared" ref="M232:M233" si="790">AVERAGE(F231:F270)</f>
        <v>0.84225000000000017</v>
      </c>
      <c r="N232">
        <f t="shared" ref="N232:N233" si="791">_xlfn.STDEV.S(F231:F270)</f>
        <v>0.26744266100059044</v>
      </c>
      <c r="Q232" t="s">
        <v>261</v>
      </c>
      <c r="R232" s="2">
        <f t="shared" ref="R232" si="792">AVERAGE(E263:E302)</f>
        <v>61.054999999999993</v>
      </c>
      <c r="S232" s="2">
        <f t="shared" ref="S232" si="793">_xlfn.STDEV.P(E263:E302)</f>
        <v>16.161481213057183</v>
      </c>
    </row>
    <row r="233" spans="1:19" x14ac:dyDescent="0.25">
      <c r="A233" s="2">
        <f t="shared" ca="1" si="657"/>
        <v>0.21714069355178767</v>
      </c>
      <c r="B233" s="1">
        <v>42830</v>
      </c>
      <c r="C233" s="1" t="str">
        <f t="shared" si="658"/>
        <v>April</v>
      </c>
      <c r="D233" t="s">
        <v>16</v>
      </c>
      <c r="E233">
        <v>64.399999999999991</v>
      </c>
      <c r="F233" s="2">
        <v>0.71</v>
      </c>
      <c r="G233">
        <v>33</v>
      </c>
      <c r="H233">
        <v>0.3</v>
      </c>
      <c r="I233">
        <v>28</v>
      </c>
      <c r="J233" s="3">
        <f t="shared" si="659"/>
        <v>8.4</v>
      </c>
      <c r="L233" t="s">
        <v>262</v>
      </c>
      <c r="M233" s="2">
        <f t="shared" si="790"/>
        <v>0.84075000000000011</v>
      </c>
      <c r="N233">
        <f t="shared" si="791"/>
        <v>0.26859928689979229</v>
      </c>
      <c r="Q233" t="s">
        <v>262</v>
      </c>
      <c r="R233" s="2">
        <f t="shared" ref="R233" si="794">AVERAGE(E232:E271)</f>
        <v>59.855000000000004</v>
      </c>
      <c r="S233" s="2">
        <f t="shared" ref="S233" si="795">_xlfn.STDEV.P(E232:E271)</f>
        <v>15.549356095993133</v>
      </c>
    </row>
    <row r="234" spans="1:19" x14ac:dyDescent="0.25">
      <c r="A234" s="2">
        <f t="shared" ca="1" si="657"/>
        <v>0.35598855519472883</v>
      </c>
      <c r="B234" s="1">
        <v>43077</v>
      </c>
      <c r="C234" s="1" t="str">
        <f t="shared" si="658"/>
        <v>December</v>
      </c>
      <c r="D234" t="s">
        <v>20</v>
      </c>
      <c r="E234">
        <v>40.5</v>
      </c>
      <c r="F234" s="2">
        <v>1.25</v>
      </c>
      <c r="G234">
        <v>30</v>
      </c>
      <c r="H234">
        <v>0.3</v>
      </c>
      <c r="I234">
        <v>15</v>
      </c>
      <c r="J234" s="3">
        <f t="shared" si="659"/>
        <v>4.5</v>
      </c>
      <c r="L234" t="s">
        <v>263</v>
      </c>
      <c r="M234" s="2">
        <f t="shared" ref="M234" si="796">AVERAGE(F265:F304)</f>
        <v>0.82</v>
      </c>
      <c r="N234">
        <f t="shared" ref="N234" si="797">_xlfn.STDEV.S(F265:F304)</f>
        <v>0.23731402975371838</v>
      </c>
      <c r="Q234" t="s">
        <v>263</v>
      </c>
      <c r="R234" s="2">
        <f t="shared" ref="R234" si="798">AVERAGE(E265:E304)</f>
        <v>61.022500000000001</v>
      </c>
      <c r="S234" s="2">
        <f t="shared" ref="S234" si="799">_xlfn.STDEV.P(E265:E304)</f>
        <v>16.473121858044987</v>
      </c>
    </row>
    <row r="235" spans="1:19" x14ac:dyDescent="0.25">
      <c r="A235" s="2">
        <f t="shared" ca="1" si="657"/>
        <v>0.5706543714263016</v>
      </c>
      <c r="B235" s="1">
        <v>42972</v>
      </c>
      <c r="C235" s="1" t="str">
        <f t="shared" si="658"/>
        <v>August</v>
      </c>
      <c r="D235" t="s">
        <v>20</v>
      </c>
      <c r="E235">
        <v>71</v>
      </c>
      <c r="F235" s="2">
        <v>0.63</v>
      </c>
      <c r="G235">
        <v>55</v>
      </c>
      <c r="H235">
        <v>0.5</v>
      </c>
      <c r="I235">
        <v>30</v>
      </c>
      <c r="J235" s="3">
        <f t="shared" si="659"/>
        <v>15</v>
      </c>
      <c r="L235" t="s">
        <v>264</v>
      </c>
      <c r="M235" s="2">
        <f t="shared" ref="M235" si="800">AVERAGE(F234:F273)</f>
        <v>0.82</v>
      </c>
      <c r="N235">
        <f t="shared" ref="N235" si="801">_xlfn.STDEV.S(F234:F273)</f>
        <v>0.25397355000583083</v>
      </c>
      <c r="Q235" t="s">
        <v>264</v>
      </c>
      <c r="R235" s="2">
        <f t="shared" ref="R235" si="802">AVERAGE(E234:E273)</f>
        <v>60.957500000000003</v>
      </c>
      <c r="S235" s="2">
        <f t="shared" ref="S235" si="803">_xlfn.STDEV.P(E234:E273)</f>
        <v>15.151499719499697</v>
      </c>
    </row>
    <row r="236" spans="1:19" x14ac:dyDescent="0.25">
      <c r="A236" s="2">
        <f t="shared" ca="1" si="657"/>
        <v>0.3501485822632715</v>
      </c>
      <c r="B236" s="1">
        <v>42781</v>
      </c>
      <c r="C236" s="1" t="str">
        <f t="shared" si="658"/>
        <v>February</v>
      </c>
      <c r="D236" t="s">
        <v>16</v>
      </c>
      <c r="E236">
        <v>52</v>
      </c>
      <c r="F236" s="2">
        <v>0.91</v>
      </c>
      <c r="G236">
        <v>33</v>
      </c>
      <c r="H236">
        <v>0.3</v>
      </c>
      <c r="I236">
        <v>20</v>
      </c>
      <c r="J236" s="3">
        <f t="shared" si="659"/>
        <v>6</v>
      </c>
      <c r="L236" t="s">
        <v>265</v>
      </c>
      <c r="M236" s="2">
        <f t="shared" ref="M236" si="804">AVERAGE(F267:F306)</f>
        <v>0.83674999999999999</v>
      </c>
      <c r="N236">
        <f t="shared" ref="N236" si="805">_xlfn.STDEV.S(F267:F306)</f>
        <v>0.23943724085382426</v>
      </c>
      <c r="Q236" t="s">
        <v>265</v>
      </c>
      <c r="R236" s="2">
        <f t="shared" ref="R236" si="806">AVERAGE(E267:E306)</f>
        <v>59.737500000000011</v>
      </c>
      <c r="S236" s="2">
        <f t="shared" ref="S236" si="807">_xlfn.STDEV.P(E267:E306)</f>
        <v>16.834290711223879</v>
      </c>
    </row>
    <row r="237" spans="1:19" x14ac:dyDescent="0.25">
      <c r="A237" s="2">
        <f t="shared" ca="1" si="657"/>
        <v>0.86732929801498926</v>
      </c>
      <c r="B237" s="1">
        <v>42817</v>
      </c>
      <c r="C237" s="1" t="str">
        <f t="shared" si="658"/>
        <v>March</v>
      </c>
      <c r="D237" t="s">
        <v>18</v>
      </c>
      <c r="E237">
        <v>55.9</v>
      </c>
      <c r="F237" s="2">
        <v>0.87</v>
      </c>
      <c r="G237">
        <v>35</v>
      </c>
      <c r="H237">
        <v>0.3</v>
      </c>
      <c r="I237">
        <v>23</v>
      </c>
      <c r="J237" s="3">
        <f t="shared" si="659"/>
        <v>6.8999999999999995</v>
      </c>
      <c r="L237" t="s">
        <v>266</v>
      </c>
      <c r="M237" s="2">
        <f t="shared" ref="M237:M238" si="808">AVERAGE(F236:F275)</f>
        <v>0.81299999999999994</v>
      </c>
      <c r="N237">
        <f t="shared" ref="N237:N238" si="809">_xlfn.STDEV.S(F236:F275)</f>
        <v>0.24249980174456645</v>
      </c>
      <c r="Q237" t="s">
        <v>266</v>
      </c>
      <c r="R237" s="2">
        <f t="shared" ref="R237" si="810">AVERAGE(E236:E275)</f>
        <v>61.145000000000003</v>
      </c>
      <c r="S237" s="2">
        <f t="shared" ref="S237" si="811">_xlfn.STDEV.P(E236:E275)</f>
        <v>14.72090265574769</v>
      </c>
    </row>
    <row r="238" spans="1:19" x14ac:dyDescent="0.25">
      <c r="A238" s="2">
        <f t="shared" ca="1" si="657"/>
        <v>0.52691808012758823</v>
      </c>
      <c r="B238" s="1">
        <v>43061</v>
      </c>
      <c r="C238" s="1" t="str">
        <f t="shared" si="658"/>
        <v>November</v>
      </c>
      <c r="D238" t="s">
        <v>16</v>
      </c>
      <c r="E238">
        <v>48.699999999999996</v>
      </c>
      <c r="F238" s="2">
        <v>1</v>
      </c>
      <c r="G238">
        <v>40</v>
      </c>
      <c r="H238">
        <v>0.3</v>
      </c>
      <c r="I238">
        <v>19</v>
      </c>
      <c r="J238" s="3">
        <f t="shared" si="659"/>
        <v>5.7</v>
      </c>
      <c r="L238" t="s">
        <v>267</v>
      </c>
      <c r="M238" s="2">
        <f t="shared" si="808"/>
        <v>0.80449999999999977</v>
      </c>
      <c r="N238">
        <f t="shared" si="809"/>
        <v>0.24495891858610119</v>
      </c>
      <c r="Q238" t="s">
        <v>267</v>
      </c>
      <c r="R238" s="2">
        <f t="shared" ref="R238:R239" si="812">AVERAGE(E269:E308)</f>
        <v>59.752500000000012</v>
      </c>
      <c r="S238" s="2">
        <f t="shared" ref="S238:S239" si="813">_xlfn.STDEV.P(E269:E308)</f>
        <v>16.832914000552563</v>
      </c>
    </row>
    <row r="239" spans="1:19" x14ac:dyDescent="0.25">
      <c r="A239" s="2">
        <f t="shared" ca="1" si="657"/>
        <v>0.94486580693747169</v>
      </c>
      <c r="B239" s="1">
        <v>43044</v>
      </c>
      <c r="C239" s="1" t="str">
        <f t="shared" si="658"/>
        <v>November</v>
      </c>
      <c r="D239" t="s">
        <v>10</v>
      </c>
      <c r="E239">
        <v>55.9</v>
      </c>
      <c r="F239" s="2">
        <v>0.87</v>
      </c>
      <c r="G239">
        <v>45</v>
      </c>
      <c r="H239">
        <v>0.3</v>
      </c>
      <c r="I239">
        <v>23</v>
      </c>
      <c r="J239" s="3">
        <f t="shared" si="659"/>
        <v>6.8999999999999995</v>
      </c>
      <c r="L239" t="s">
        <v>268</v>
      </c>
      <c r="M239" s="2">
        <f t="shared" ref="M239" si="814">AVERAGE(F270:F309)</f>
        <v>0.83725000000000005</v>
      </c>
      <c r="N239">
        <f t="shared" ref="N239" si="815">_xlfn.STDEV.S(F270:F309)</f>
        <v>0.23701117035235861</v>
      </c>
      <c r="Q239" t="s">
        <v>268</v>
      </c>
      <c r="R239" s="2">
        <f t="shared" si="812"/>
        <v>59.357500000000002</v>
      </c>
      <c r="S239" s="2">
        <f t="shared" si="813"/>
        <v>16.444891113959955</v>
      </c>
    </row>
    <row r="240" spans="1:19" x14ac:dyDescent="0.25">
      <c r="A240" s="2">
        <f t="shared" ca="1" si="657"/>
        <v>0.57376583973603001</v>
      </c>
      <c r="B240" s="1">
        <v>42914</v>
      </c>
      <c r="C240" s="1" t="str">
        <f t="shared" si="658"/>
        <v>June</v>
      </c>
      <c r="D240" t="s">
        <v>16</v>
      </c>
      <c r="E240">
        <v>75.899999999999991</v>
      </c>
      <c r="F240" s="2">
        <v>0.59</v>
      </c>
      <c r="G240">
        <v>65</v>
      </c>
      <c r="H240">
        <v>0.3</v>
      </c>
      <c r="I240">
        <v>33</v>
      </c>
      <c r="J240" s="3">
        <f t="shared" si="659"/>
        <v>9.9</v>
      </c>
      <c r="L240" t="s">
        <v>269</v>
      </c>
      <c r="M240" s="2">
        <f t="shared" ref="M240" si="816">AVERAGE(F239:F278)</f>
        <v>0.81974999999999998</v>
      </c>
      <c r="N240">
        <f t="shared" ref="N240" si="817">_xlfn.STDEV.S(F239:F278)</f>
        <v>0.26505430019390763</v>
      </c>
      <c r="Q240" t="s">
        <v>269</v>
      </c>
      <c r="R240" s="2">
        <f t="shared" ref="R240" si="818">AVERAGE(E239:E278)</f>
        <v>61.339999999999989</v>
      </c>
      <c r="S240" s="2">
        <f t="shared" ref="S240" si="819">_xlfn.STDEV.P(E239:E278)</f>
        <v>15.726646177745625</v>
      </c>
    </row>
    <row r="241" spans="1:19" x14ac:dyDescent="0.25">
      <c r="A241" s="2">
        <f t="shared" ca="1" si="657"/>
        <v>0.28510922425753615</v>
      </c>
      <c r="B241" s="1">
        <v>42799</v>
      </c>
      <c r="C241" s="1" t="str">
        <f t="shared" si="658"/>
        <v>March</v>
      </c>
      <c r="D241" t="s">
        <v>10</v>
      </c>
      <c r="E241">
        <v>55.9</v>
      </c>
      <c r="F241" s="2">
        <v>0.87</v>
      </c>
      <c r="G241">
        <v>32</v>
      </c>
      <c r="H241">
        <v>0.3</v>
      </c>
      <c r="I241">
        <v>23</v>
      </c>
      <c r="J241" s="3">
        <f t="shared" si="659"/>
        <v>6.8999999999999995</v>
      </c>
      <c r="L241" t="s">
        <v>270</v>
      </c>
      <c r="M241" s="2">
        <f t="shared" ref="M241" si="820">AVERAGE(F272:F311)</f>
        <v>0.8557499999999999</v>
      </c>
      <c r="N241">
        <f t="shared" ref="N241" si="821">_xlfn.STDEV.S(F272:F311)</f>
        <v>0.24433990091568614</v>
      </c>
      <c r="Q241" t="s">
        <v>270</v>
      </c>
      <c r="R241" s="2">
        <f t="shared" ref="R241" si="822">AVERAGE(E272:E311)</f>
        <v>58.405000000000008</v>
      </c>
      <c r="S241" s="2">
        <f t="shared" ref="S241" si="823">_xlfn.STDEV.P(E272:E311)</f>
        <v>16.630768923895197</v>
      </c>
    </row>
    <row r="242" spans="1:19" x14ac:dyDescent="0.25">
      <c r="A242" s="2">
        <f t="shared" ca="1" si="657"/>
        <v>0.15409874606403451</v>
      </c>
      <c r="B242" s="1">
        <v>42955</v>
      </c>
      <c r="C242" s="1" t="str">
        <f t="shared" si="658"/>
        <v>August</v>
      </c>
      <c r="D242" t="s">
        <v>14</v>
      </c>
      <c r="E242">
        <v>68.699999999999989</v>
      </c>
      <c r="F242" s="2">
        <v>0.65</v>
      </c>
      <c r="G242">
        <v>50</v>
      </c>
      <c r="H242">
        <v>0.5</v>
      </c>
      <c r="I242">
        <v>29</v>
      </c>
      <c r="J242" s="3">
        <f t="shared" si="659"/>
        <v>14.5</v>
      </c>
      <c r="L242" t="s">
        <v>271</v>
      </c>
      <c r="M242" s="2">
        <f t="shared" ref="M242:M243" si="824">AVERAGE(F241:F280)</f>
        <v>0.80974999999999997</v>
      </c>
      <c r="N242">
        <f t="shared" ref="N242:N243" si="825">_xlfn.STDEV.S(F241:F280)</f>
        <v>0.27059751074337834</v>
      </c>
      <c r="Q242" t="s">
        <v>271</v>
      </c>
      <c r="R242" s="2">
        <f t="shared" ref="R242" si="826">AVERAGE(E241:E280)</f>
        <v>62.442499999999995</v>
      </c>
      <c r="S242" s="2">
        <f t="shared" ref="S242" si="827">_xlfn.STDEV.P(E241:E280)</f>
        <v>16.790412256701739</v>
      </c>
    </row>
    <row r="243" spans="1:19" x14ac:dyDescent="0.25">
      <c r="A243" s="2">
        <f t="shared" ca="1" si="657"/>
        <v>0.71394123003198051</v>
      </c>
      <c r="B243" s="1">
        <v>43008</v>
      </c>
      <c r="C243" s="1" t="str">
        <f t="shared" si="658"/>
        <v>September</v>
      </c>
      <c r="D243" t="s">
        <v>21</v>
      </c>
      <c r="E243">
        <v>64.8</v>
      </c>
      <c r="F243" s="2">
        <v>0.74</v>
      </c>
      <c r="G243">
        <v>29</v>
      </c>
      <c r="H243">
        <v>0.3</v>
      </c>
      <c r="I243">
        <v>26</v>
      </c>
      <c r="J243" s="3">
        <f t="shared" si="659"/>
        <v>7.8</v>
      </c>
      <c r="L243" t="s">
        <v>272</v>
      </c>
      <c r="M243" s="2">
        <f t="shared" si="824"/>
        <v>0.8015000000000001</v>
      </c>
      <c r="N243">
        <f t="shared" si="825"/>
        <v>0.27372595316465198</v>
      </c>
      <c r="Q243" t="s">
        <v>272</v>
      </c>
      <c r="R243" s="2">
        <f t="shared" ref="R243" si="828">AVERAGE(E274:E313)</f>
        <v>58.397500000000001</v>
      </c>
      <c r="S243" s="2">
        <f t="shared" ref="S243" si="829">_xlfn.STDEV.P(E274:E313)</f>
        <v>16.815535785397959</v>
      </c>
    </row>
    <row r="244" spans="1:19" x14ac:dyDescent="0.25">
      <c r="A244" s="2">
        <f t="shared" ca="1" si="657"/>
        <v>0.51301451457812253</v>
      </c>
      <c r="B244" s="1">
        <v>43095</v>
      </c>
      <c r="C244" s="1" t="str">
        <f t="shared" si="658"/>
        <v>December</v>
      </c>
      <c r="D244" t="s">
        <v>14</v>
      </c>
      <c r="E244">
        <v>28.9</v>
      </c>
      <c r="F244" s="2">
        <v>1.43</v>
      </c>
      <c r="G244">
        <v>23</v>
      </c>
      <c r="H244">
        <v>0.3</v>
      </c>
      <c r="I244">
        <v>13</v>
      </c>
      <c r="J244" s="3">
        <f t="shared" si="659"/>
        <v>3.9</v>
      </c>
      <c r="L244" t="s">
        <v>273</v>
      </c>
      <c r="M244" s="2">
        <f t="shared" ref="M244" si="830">AVERAGE(F275:F314)</f>
        <v>0.85650000000000015</v>
      </c>
      <c r="N244">
        <f t="shared" ref="N244" si="831">_xlfn.STDEV.S(F275:F314)</f>
        <v>0.24546711096214546</v>
      </c>
      <c r="Q244" t="s">
        <v>273</v>
      </c>
      <c r="R244" s="2">
        <f t="shared" ref="R244" si="832">AVERAGE(E243:E282)</f>
        <v>63.56</v>
      </c>
      <c r="S244" s="2">
        <f t="shared" ref="S244" si="833">_xlfn.STDEV.P(E243:E282)</f>
        <v>17.421535523598319</v>
      </c>
    </row>
    <row r="245" spans="1:19" x14ac:dyDescent="0.25">
      <c r="A245" s="2">
        <f t="shared" ca="1" si="657"/>
        <v>0.1731395550311976</v>
      </c>
      <c r="B245" s="1">
        <v>42739</v>
      </c>
      <c r="C245" s="1" t="str">
        <f t="shared" si="658"/>
        <v>January</v>
      </c>
      <c r="D245" t="s">
        <v>16</v>
      </c>
      <c r="E245">
        <v>44.099999999999994</v>
      </c>
      <c r="F245" s="2">
        <v>1.05</v>
      </c>
      <c r="G245">
        <v>28</v>
      </c>
      <c r="H245">
        <v>0.3</v>
      </c>
      <c r="I245">
        <v>17</v>
      </c>
      <c r="J245" s="3">
        <f t="shared" si="659"/>
        <v>5.0999999999999996</v>
      </c>
      <c r="L245" t="s">
        <v>274</v>
      </c>
      <c r="M245" s="2">
        <f t="shared" ref="M245" si="834">AVERAGE(F244:F283)</f>
        <v>0.80249999999999999</v>
      </c>
      <c r="N245">
        <f t="shared" ref="N245" si="835">_xlfn.STDEV.S(F244:F283)</f>
        <v>0.27541809709081955</v>
      </c>
      <c r="Q245" t="s">
        <v>274</v>
      </c>
      <c r="R245" s="2">
        <f t="shared" ref="R245" si="836">AVERAGE(E276:E315)</f>
        <v>59.040000000000006</v>
      </c>
      <c r="S245" s="2">
        <f t="shared" ref="S245" si="837">_xlfn.STDEV.P(E276:E315)</f>
        <v>17.127475003630838</v>
      </c>
    </row>
    <row r="246" spans="1:19" x14ac:dyDescent="0.25">
      <c r="A246" s="2">
        <f t="shared" ca="1" si="657"/>
        <v>0.59520187198075558</v>
      </c>
      <c r="B246" s="1">
        <v>42954</v>
      </c>
      <c r="C246" s="1" t="str">
        <f t="shared" si="658"/>
        <v>August</v>
      </c>
      <c r="D246" t="s">
        <v>12</v>
      </c>
      <c r="E246">
        <v>75</v>
      </c>
      <c r="F246" s="2">
        <v>0.67</v>
      </c>
      <c r="G246">
        <v>38</v>
      </c>
      <c r="H246">
        <v>0.5</v>
      </c>
      <c r="I246">
        <v>30</v>
      </c>
      <c r="J246" s="3">
        <f t="shared" si="659"/>
        <v>15</v>
      </c>
      <c r="L246" t="s">
        <v>275</v>
      </c>
      <c r="M246" s="2">
        <f t="shared" ref="M246" si="838">AVERAGE(F277:F316)</f>
        <v>0.85600000000000009</v>
      </c>
      <c r="N246">
        <f t="shared" ref="N246" si="839">_xlfn.STDEV.S(F277:F316)</f>
        <v>0.24489453512345521</v>
      </c>
      <c r="Q246" t="s">
        <v>275</v>
      </c>
      <c r="R246" s="2">
        <f t="shared" ref="R246" si="840">AVERAGE(E245:E284)</f>
        <v>64.44</v>
      </c>
      <c r="S246" s="2">
        <f t="shared" ref="S246" si="841">_xlfn.STDEV.P(E245:E284)</f>
        <v>16.724978325845409</v>
      </c>
    </row>
    <row r="247" spans="1:19" x14ac:dyDescent="0.25">
      <c r="A247" s="2">
        <f t="shared" ca="1" si="657"/>
        <v>0.26333137315170696</v>
      </c>
      <c r="B247" s="1">
        <v>42960</v>
      </c>
      <c r="C247" s="1" t="str">
        <f t="shared" si="658"/>
        <v>August</v>
      </c>
      <c r="D247" t="s">
        <v>10</v>
      </c>
      <c r="E247">
        <v>67.699999999999989</v>
      </c>
      <c r="F247" s="2">
        <v>0.65</v>
      </c>
      <c r="G247">
        <v>54</v>
      </c>
      <c r="H247">
        <v>0.5</v>
      </c>
      <c r="I247">
        <v>29</v>
      </c>
      <c r="J247" s="3">
        <f t="shared" si="659"/>
        <v>14.5</v>
      </c>
      <c r="L247" t="s">
        <v>276</v>
      </c>
      <c r="M247" s="2">
        <f t="shared" ref="M247:M248" si="842">AVERAGE(F246:F285)</f>
        <v>0.78125</v>
      </c>
      <c r="N247">
        <f t="shared" ref="N247:N248" si="843">_xlfn.STDEV.S(F246:F285)</f>
        <v>0.25590650836905443</v>
      </c>
      <c r="Q247" t="s">
        <v>276</v>
      </c>
      <c r="R247" s="2">
        <f t="shared" ref="R247" si="844">AVERAGE(E278:E317)</f>
        <v>59.657500000000006</v>
      </c>
      <c r="S247" s="2">
        <f t="shared" ref="S247" si="845">_xlfn.STDEV.P(E278:E317)</f>
        <v>16.38517451081918</v>
      </c>
    </row>
    <row r="248" spans="1:19" x14ac:dyDescent="0.25">
      <c r="A248" s="2">
        <f t="shared" ca="1" si="657"/>
        <v>3.503119729361881E-2</v>
      </c>
      <c r="B248" s="1">
        <v>42975</v>
      </c>
      <c r="C248" s="1" t="str">
        <f t="shared" si="658"/>
        <v>August</v>
      </c>
      <c r="D248" t="s">
        <v>12</v>
      </c>
      <c r="E248">
        <v>77.599999999999994</v>
      </c>
      <c r="F248" s="2">
        <v>0.63</v>
      </c>
      <c r="G248">
        <v>49</v>
      </c>
      <c r="H248">
        <v>0.5</v>
      </c>
      <c r="I248">
        <v>32</v>
      </c>
      <c r="J248" s="3">
        <f t="shared" si="659"/>
        <v>16</v>
      </c>
      <c r="L248" t="s">
        <v>277</v>
      </c>
      <c r="M248" s="2">
        <f t="shared" si="842"/>
        <v>0.78074999999999994</v>
      </c>
      <c r="N248">
        <f t="shared" si="843"/>
        <v>0.25614886997553499</v>
      </c>
      <c r="Q248" t="s">
        <v>277</v>
      </c>
      <c r="R248" s="2">
        <f t="shared" ref="R248" si="846">AVERAGE(E247:E286)</f>
        <v>64.280000000000015</v>
      </c>
      <c r="S248" s="2">
        <f t="shared" ref="S248" si="847">_xlfn.STDEV.P(E247:E286)</f>
        <v>16.720379780375712</v>
      </c>
    </row>
    <row r="249" spans="1:19" x14ac:dyDescent="0.25">
      <c r="A249" s="2">
        <f t="shared" ca="1" si="657"/>
        <v>0.62332116924641945</v>
      </c>
      <c r="B249" s="1">
        <v>43080</v>
      </c>
      <c r="C249" s="1" t="str">
        <f t="shared" si="658"/>
        <v>December</v>
      </c>
      <c r="D249" t="s">
        <v>12</v>
      </c>
      <c r="E249">
        <v>45.099999999999994</v>
      </c>
      <c r="F249" s="2">
        <v>1.1100000000000001</v>
      </c>
      <c r="G249">
        <v>33</v>
      </c>
      <c r="H249">
        <v>0.3</v>
      </c>
      <c r="I249">
        <v>17</v>
      </c>
      <c r="J249" s="3">
        <f t="shared" si="659"/>
        <v>5.0999999999999996</v>
      </c>
      <c r="L249" t="s">
        <v>278</v>
      </c>
      <c r="M249" s="2">
        <f t="shared" ref="M249" si="848">AVERAGE(F280:F319)</f>
        <v>0.82799999999999996</v>
      </c>
      <c r="N249">
        <f t="shared" ref="N249" si="849">_xlfn.STDEV.S(F280:F319)</f>
        <v>0.22755331863216782</v>
      </c>
      <c r="Q249" t="s">
        <v>278</v>
      </c>
      <c r="R249" s="2">
        <f t="shared" ref="R249:R250" si="850">AVERAGE(E280:E319)</f>
        <v>59.912500000000009</v>
      </c>
      <c r="S249" s="2">
        <f t="shared" ref="S249:S250" si="851">_xlfn.STDEV.P(E280:E319)</f>
        <v>16.31151721177395</v>
      </c>
    </row>
    <row r="250" spans="1:19" x14ac:dyDescent="0.25">
      <c r="A250" s="2">
        <f t="shared" ca="1" si="657"/>
        <v>0.38977829775964512</v>
      </c>
      <c r="B250" s="1">
        <v>42786</v>
      </c>
      <c r="C250" s="1" t="str">
        <f t="shared" si="658"/>
        <v>February</v>
      </c>
      <c r="D250" t="s">
        <v>12</v>
      </c>
      <c r="E250">
        <v>50.3</v>
      </c>
      <c r="F250" s="2">
        <v>0.95</v>
      </c>
      <c r="G250">
        <v>25</v>
      </c>
      <c r="H250">
        <v>0.3</v>
      </c>
      <c r="I250">
        <v>21</v>
      </c>
      <c r="J250" s="3">
        <f t="shared" si="659"/>
        <v>6.3</v>
      </c>
      <c r="L250" t="s">
        <v>279</v>
      </c>
      <c r="M250" s="2">
        <f t="shared" ref="M250" si="852">AVERAGE(F249:F288)</f>
        <v>0.78874999999999984</v>
      </c>
      <c r="N250">
        <f t="shared" ref="N250" si="853">_xlfn.STDEV.S(F249:F288)</f>
        <v>0.25414701479302348</v>
      </c>
      <c r="Q250" t="s">
        <v>279</v>
      </c>
      <c r="R250" s="2">
        <f t="shared" si="850"/>
        <v>59.362499999999997</v>
      </c>
      <c r="S250" s="2">
        <f t="shared" si="851"/>
        <v>15.314595774946167</v>
      </c>
    </row>
    <row r="251" spans="1:19" x14ac:dyDescent="0.25">
      <c r="A251" s="2">
        <f t="shared" ca="1" si="657"/>
        <v>0.45593282823961467</v>
      </c>
      <c r="B251" s="1">
        <v>42824</v>
      </c>
      <c r="C251" s="1" t="str">
        <f t="shared" si="658"/>
        <v>March</v>
      </c>
      <c r="D251" t="s">
        <v>18</v>
      </c>
      <c r="E251">
        <v>55.199999999999996</v>
      </c>
      <c r="F251" s="2">
        <v>0.8</v>
      </c>
      <c r="G251">
        <v>47</v>
      </c>
      <c r="H251">
        <v>0.3</v>
      </c>
      <c r="I251">
        <v>24</v>
      </c>
      <c r="J251" s="3">
        <f t="shared" si="659"/>
        <v>7.1999999999999993</v>
      </c>
      <c r="L251" t="s">
        <v>280</v>
      </c>
      <c r="M251" s="2">
        <f t="shared" ref="M251" si="854">AVERAGE(F282:F321)</f>
        <v>0.8327500000000001</v>
      </c>
      <c r="N251">
        <f t="shared" ref="N251" si="855">_xlfn.STDEV.S(F282:F321)</f>
        <v>0.22148667263256708</v>
      </c>
      <c r="Q251" t="s">
        <v>280</v>
      </c>
      <c r="R251" s="2">
        <f t="shared" ref="R251" si="856">AVERAGE(E250:E289)</f>
        <v>63.069999999999993</v>
      </c>
      <c r="S251" s="2">
        <f t="shared" ref="S251" si="857">_xlfn.STDEV.P(E250:E289)</f>
        <v>17.156167987053511</v>
      </c>
    </row>
    <row r="252" spans="1:19" x14ac:dyDescent="0.25">
      <c r="A252" s="2">
        <f t="shared" ca="1" si="657"/>
        <v>2.6903202812889826E-2</v>
      </c>
      <c r="B252" s="1">
        <v>43075</v>
      </c>
      <c r="C252" s="1" t="str">
        <f t="shared" si="658"/>
        <v>December</v>
      </c>
      <c r="D252" t="s">
        <v>16</v>
      </c>
      <c r="E252">
        <v>44.699999999999996</v>
      </c>
      <c r="F252" s="2">
        <v>0.95</v>
      </c>
      <c r="G252">
        <v>28</v>
      </c>
      <c r="H252">
        <v>0.3</v>
      </c>
      <c r="I252">
        <v>19</v>
      </c>
      <c r="J252" s="3">
        <f t="shared" si="659"/>
        <v>5.7</v>
      </c>
      <c r="L252" t="s">
        <v>281</v>
      </c>
      <c r="M252" s="2">
        <f t="shared" ref="M252:M253" si="858">AVERAGE(F251:F290)</f>
        <v>0.79924999999999979</v>
      </c>
      <c r="N252">
        <f t="shared" ref="N252:N253" si="859">_xlfn.STDEV.S(F251:F290)</f>
        <v>0.27103209668948358</v>
      </c>
      <c r="Q252" t="s">
        <v>281</v>
      </c>
      <c r="R252" s="2">
        <f t="shared" ref="R252" si="860">AVERAGE(E283:E322)</f>
        <v>59.150000000000013</v>
      </c>
      <c r="S252" s="2">
        <f t="shared" ref="S252" si="861">_xlfn.STDEV.P(E283:E322)</f>
        <v>15.042506440084988</v>
      </c>
    </row>
    <row r="253" spans="1:19" x14ac:dyDescent="0.25">
      <c r="A253" s="2">
        <f t="shared" ca="1" si="657"/>
        <v>0.9381069377214436</v>
      </c>
      <c r="B253" s="1">
        <v>42876</v>
      </c>
      <c r="C253" s="1" t="str">
        <f t="shared" si="658"/>
        <v>May</v>
      </c>
      <c r="D253" t="s">
        <v>10</v>
      </c>
      <c r="E253">
        <v>71.699999999999989</v>
      </c>
      <c r="F253" s="2">
        <v>0.69</v>
      </c>
      <c r="G253">
        <v>47</v>
      </c>
      <c r="H253">
        <v>0.3</v>
      </c>
      <c r="I253">
        <v>29</v>
      </c>
      <c r="J253" s="3">
        <f t="shared" si="659"/>
        <v>8.6999999999999993</v>
      </c>
      <c r="L253" t="s">
        <v>282</v>
      </c>
      <c r="M253" s="2">
        <f t="shared" si="858"/>
        <v>0.79274999999999973</v>
      </c>
      <c r="N253">
        <f t="shared" si="859"/>
        <v>0.27411384028519531</v>
      </c>
      <c r="Q253" t="s">
        <v>282</v>
      </c>
      <c r="R253" s="2">
        <f t="shared" ref="R253" si="862">AVERAGE(E252:E291)</f>
        <v>63.622499999999988</v>
      </c>
      <c r="S253" s="2">
        <f t="shared" ref="S253" si="863">_xlfn.STDEV.P(E252:E291)</f>
        <v>17.545219968698024</v>
      </c>
    </row>
    <row r="254" spans="1:19" x14ac:dyDescent="0.25">
      <c r="A254" s="2">
        <f t="shared" ca="1" si="657"/>
        <v>0.18444660412882952</v>
      </c>
      <c r="B254" s="1">
        <v>42816</v>
      </c>
      <c r="C254" s="1" t="str">
        <f t="shared" si="658"/>
        <v>March</v>
      </c>
      <c r="D254" t="s">
        <v>16</v>
      </c>
      <c r="E254">
        <v>56.499999999999993</v>
      </c>
      <c r="F254" s="2">
        <v>0.74</v>
      </c>
      <c r="G254">
        <v>38</v>
      </c>
      <c r="H254">
        <v>0.3</v>
      </c>
      <c r="I254">
        <v>25</v>
      </c>
      <c r="J254" s="3">
        <f t="shared" si="659"/>
        <v>7.5</v>
      </c>
      <c r="L254" t="s">
        <v>283</v>
      </c>
      <c r="M254" s="2">
        <f t="shared" ref="M254" si="864">AVERAGE(F285:F324)</f>
        <v>0.85274999999999979</v>
      </c>
      <c r="N254">
        <f t="shared" ref="N254" si="865">_xlfn.STDEV.S(F285:F324)</f>
        <v>0.24496977835580563</v>
      </c>
      <c r="Q254" t="s">
        <v>283</v>
      </c>
      <c r="R254" s="2">
        <f t="shared" ref="R254" si="866">AVERAGE(E285:E324)</f>
        <v>58.409999999999989</v>
      </c>
      <c r="S254" s="2">
        <f t="shared" ref="S254" si="867">_xlfn.STDEV.P(E285:E324)</f>
        <v>15.619583861294133</v>
      </c>
    </row>
    <row r="255" spans="1:19" x14ac:dyDescent="0.25">
      <c r="A255" s="2">
        <f t="shared" ca="1" si="657"/>
        <v>0.82994500882026234</v>
      </c>
      <c r="B255" s="1">
        <v>43074</v>
      </c>
      <c r="C255" s="1" t="str">
        <f t="shared" si="658"/>
        <v>December</v>
      </c>
      <c r="D255" t="s">
        <v>14</v>
      </c>
      <c r="E255">
        <v>22</v>
      </c>
      <c r="F255" s="2">
        <v>1.82</v>
      </c>
      <c r="G255">
        <v>11</v>
      </c>
      <c r="H255">
        <v>0.3</v>
      </c>
      <c r="I255">
        <v>10</v>
      </c>
      <c r="J255" s="3">
        <f t="shared" si="659"/>
        <v>3</v>
      </c>
      <c r="L255" t="s">
        <v>284</v>
      </c>
      <c r="M255" s="2">
        <f t="shared" ref="M255" si="868">AVERAGE(F254:F293)</f>
        <v>0.79124999999999968</v>
      </c>
      <c r="N255">
        <f t="shared" ref="N255" si="869">_xlfn.STDEV.S(F254:F293)</f>
        <v>0.27485369068297305</v>
      </c>
      <c r="Q255" t="s">
        <v>284</v>
      </c>
      <c r="R255" s="2">
        <f t="shared" ref="R255" si="870">AVERAGE(E254:E293)</f>
        <v>63.819999999999972</v>
      </c>
      <c r="S255" s="2">
        <f t="shared" ref="S255" si="871">_xlfn.STDEV.P(E254:E293)</f>
        <v>17.503331111534248</v>
      </c>
    </row>
    <row r="256" spans="1:19" x14ac:dyDescent="0.25">
      <c r="A256" s="2">
        <f t="shared" ca="1" si="657"/>
        <v>0.61305557805928901</v>
      </c>
      <c r="B256" s="1">
        <v>42912</v>
      </c>
      <c r="C256" s="1" t="str">
        <f t="shared" si="658"/>
        <v>June</v>
      </c>
      <c r="D256" t="s">
        <v>12</v>
      </c>
      <c r="E256">
        <v>102.6</v>
      </c>
      <c r="F256" s="2">
        <v>0.47</v>
      </c>
      <c r="G256">
        <v>60</v>
      </c>
      <c r="H256">
        <v>0.3</v>
      </c>
      <c r="I256">
        <v>42</v>
      </c>
      <c r="J256" s="3">
        <f t="shared" si="659"/>
        <v>12.6</v>
      </c>
      <c r="L256" t="s">
        <v>285</v>
      </c>
      <c r="M256" s="2">
        <f t="shared" ref="M256" si="872">AVERAGE(F287:F326)</f>
        <v>0.84174999999999989</v>
      </c>
      <c r="N256">
        <f t="shared" ref="N256" si="873">_xlfn.STDEV.S(F287:F326)</f>
        <v>0.2482749458119945</v>
      </c>
      <c r="Q256" t="s">
        <v>285</v>
      </c>
      <c r="R256" s="2">
        <f t="shared" ref="R256" si="874">AVERAGE(E287:E326)</f>
        <v>59.454999999999984</v>
      </c>
      <c r="S256" s="2">
        <f t="shared" ref="S256" si="875">_xlfn.STDEV.P(E287:E326)</f>
        <v>15.967544426116371</v>
      </c>
    </row>
    <row r="257" spans="1:19" x14ac:dyDescent="0.25">
      <c r="A257" s="2">
        <f t="shared" ca="1" si="657"/>
        <v>0.42208942955666595</v>
      </c>
      <c r="B257" s="1">
        <v>42844</v>
      </c>
      <c r="C257" s="1" t="str">
        <f t="shared" si="658"/>
        <v>April</v>
      </c>
      <c r="D257" t="s">
        <v>16</v>
      </c>
      <c r="E257">
        <v>59.8</v>
      </c>
      <c r="F257" s="2">
        <v>0.77</v>
      </c>
      <c r="G257">
        <v>53</v>
      </c>
      <c r="H257">
        <v>0.3</v>
      </c>
      <c r="I257">
        <v>26</v>
      </c>
      <c r="J257" s="3">
        <f t="shared" si="659"/>
        <v>7.8</v>
      </c>
      <c r="L257" t="s">
        <v>286</v>
      </c>
      <c r="M257" s="2">
        <f t="shared" ref="M257:M258" si="876">AVERAGE(F256:F295)</f>
        <v>0.76974999999999982</v>
      </c>
      <c r="N257">
        <f t="shared" ref="N257:N258" si="877">_xlfn.STDEV.S(F256:F295)</f>
        <v>0.21923512141429038</v>
      </c>
      <c r="Q257" t="s">
        <v>286</v>
      </c>
      <c r="R257" s="2">
        <f t="shared" ref="R257" si="878">AVERAGE(E256:E295)</f>
        <v>64.734999999999971</v>
      </c>
      <c r="S257" s="2">
        <f t="shared" ref="S257" si="879">_xlfn.STDEV.P(E256:E295)</f>
        <v>16.202585441836217</v>
      </c>
    </row>
    <row r="258" spans="1:19" x14ac:dyDescent="0.25">
      <c r="A258" s="2">
        <f t="shared" ref="A258:A321" ca="1" si="880">RAND()</f>
        <v>0.41440465256831249</v>
      </c>
      <c r="B258" s="1">
        <v>42988</v>
      </c>
      <c r="C258" s="1" t="str">
        <f t="shared" ref="C258:C321" si="881">TEXT(B258, "mmmm")</f>
        <v>September</v>
      </c>
      <c r="D258" t="s">
        <v>10</v>
      </c>
      <c r="E258">
        <v>61.8</v>
      </c>
      <c r="F258" s="2">
        <v>0.74</v>
      </c>
      <c r="G258">
        <v>50</v>
      </c>
      <c r="H258">
        <v>0.3</v>
      </c>
      <c r="I258">
        <v>26</v>
      </c>
      <c r="J258" s="3">
        <f t="shared" ref="J258:J321" si="882" xml:space="preserve"> H258*I258</f>
        <v>7.8</v>
      </c>
      <c r="L258" t="s">
        <v>287</v>
      </c>
      <c r="M258" s="2">
        <f t="shared" si="876"/>
        <v>0.78749999999999976</v>
      </c>
      <c r="N258">
        <f t="shared" si="877"/>
        <v>0.22305282805327609</v>
      </c>
      <c r="Q258" t="s">
        <v>287</v>
      </c>
      <c r="R258" s="2">
        <f t="shared" ref="R258" si="883">AVERAGE(E289:E328)</f>
        <v>59.264999999999972</v>
      </c>
      <c r="S258" s="2">
        <f t="shared" ref="S258" si="884">_xlfn.STDEV.P(E289:E328)</f>
        <v>16.417148808486875</v>
      </c>
    </row>
    <row r="259" spans="1:19" x14ac:dyDescent="0.25">
      <c r="A259" s="2">
        <f t="shared" ca="1" si="880"/>
        <v>0.21296362098692745</v>
      </c>
      <c r="B259" s="1">
        <v>43056</v>
      </c>
      <c r="C259" s="1" t="str">
        <f t="shared" si="881"/>
        <v>November</v>
      </c>
      <c r="D259" t="s">
        <v>20</v>
      </c>
      <c r="E259">
        <v>46</v>
      </c>
      <c r="F259" s="2">
        <v>1</v>
      </c>
      <c r="G259">
        <v>31</v>
      </c>
      <c r="H259">
        <v>0.3</v>
      </c>
      <c r="I259">
        <v>20</v>
      </c>
      <c r="J259" s="3">
        <f t="shared" si="882"/>
        <v>6</v>
      </c>
      <c r="L259" t="s">
        <v>288</v>
      </c>
      <c r="M259" s="2">
        <f t="shared" ref="M259" si="885">AVERAGE(F290:F329)</f>
        <v>0.82824999999999993</v>
      </c>
      <c r="N259">
        <f t="shared" ref="N259" si="886">_xlfn.STDEV.S(F290:F329)</f>
        <v>0.24348840334624292</v>
      </c>
      <c r="Q259" t="s">
        <v>288</v>
      </c>
      <c r="R259" s="2">
        <f t="shared" ref="R259" si="887">AVERAGE(E258:E297)</f>
        <v>63.307499999999983</v>
      </c>
      <c r="S259" s="2">
        <f t="shared" ref="S259" si="888">_xlfn.STDEV.P(E258:E297)</f>
        <v>15.368366658496965</v>
      </c>
    </row>
    <row r="260" spans="1:19" x14ac:dyDescent="0.25">
      <c r="A260" s="2">
        <f t="shared" ca="1" si="880"/>
        <v>7.3542176328462272E-2</v>
      </c>
      <c r="B260" s="1">
        <v>42840</v>
      </c>
      <c r="C260" s="1" t="str">
        <f t="shared" si="881"/>
        <v>April</v>
      </c>
      <c r="D260" t="s">
        <v>21</v>
      </c>
      <c r="E260">
        <v>65.8</v>
      </c>
      <c r="F260" s="2">
        <v>0.74</v>
      </c>
      <c r="G260">
        <v>41</v>
      </c>
      <c r="H260">
        <v>0.3</v>
      </c>
      <c r="I260">
        <v>26</v>
      </c>
      <c r="J260" s="3">
        <f t="shared" si="882"/>
        <v>7.8</v>
      </c>
      <c r="L260" t="s">
        <v>289</v>
      </c>
      <c r="M260" s="2">
        <f t="shared" ref="M260" si="889">AVERAGE(F259:F298)</f>
        <v>0.80099999999999982</v>
      </c>
      <c r="N260">
        <f t="shared" ref="N260" si="890">_xlfn.STDEV.S(F259:F298)</f>
        <v>0.23449673334338408</v>
      </c>
      <c r="Q260" t="s">
        <v>289</v>
      </c>
      <c r="R260" s="2">
        <f t="shared" ref="R260:R261" si="891">AVERAGE(E291:E330)</f>
        <v>60.757499999999979</v>
      </c>
      <c r="S260" s="2">
        <f t="shared" ref="S260:S261" si="892">_xlfn.STDEV.P(E291:E330)</f>
        <v>15.751379106287857</v>
      </c>
    </row>
    <row r="261" spans="1:19" x14ac:dyDescent="0.25">
      <c r="A261" s="2">
        <f t="shared" ca="1" si="880"/>
        <v>0.1489334625259654</v>
      </c>
      <c r="B261" s="1">
        <v>42796</v>
      </c>
      <c r="C261" s="1" t="str">
        <f t="shared" si="881"/>
        <v>March</v>
      </c>
      <c r="D261" t="s">
        <v>18</v>
      </c>
      <c r="E261">
        <v>57.199999999999996</v>
      </c>
      <c r="F261" s="2">
        <v>0.8</v>
      </c>
      <c r="G261">
        <v>31</v>
      </c>
      <c r="H261">
        <v>0.3</v>
      </c>
      <c r="I261">
        <v>24</v>
      </c>
      <c r="J261" s="3">
        <f t="shared" si="882"/>
        <v>7.1999999999999993</v>
      </c>
      <c r="L261" t="s">
        <v>290</v>
      </c>
      <c r="M261" s="2">
        <f t="shared" ref="M261" si="893">AVERAGE(F292:F331)</f>
        <v>0.82199999999999984</v>
      </c>
      <c r="N261">
        <f t="shared" ref="N261" si="894">_xlfn.STDEV.S(F292:F331)</f>
        <v>0.2390386729788449</v>
      </c>
      <c r="Q261" t="s">
        <v>290</v>
      </c>
      <c r="R261" s="2">
        <f t="shared" si="891"/>
        <v>60.379999999999981</v>
      </c>
      <c r="S261" s="2">
        <f t="shared" si="892"/>
        <v>15.378332159242794</v>
      </c>
    </row>
    <row r="262" spans="1:19" x14ac:dyDescent="0.25">
      <c r="A262" s="2">
        <f t="shared" ca="1" si="880"/>
        <v>0.85292142865909715</v>
      </c>
      <c r="B262" s="1">
        <v>42892</v>
      </c>
      <c r="C262" s="1" t="str">
        <f t="shared" si="881"/>
        <v>June</v>
      </c>
      <c r="D262" t="s">
        <v>14</v>
      </c>
      <c r="E262">
        <v>84.199999999999989</v>
      </c>
      <c r="F262" s="2">
        <v>0.56000000000000005</v>
      </c>
      <c r="G262">
        <v>44</v>
      </c>
      <c r="H262">
        <v>0.3</v>
      </c>
      <c r="I262">
        <v>34</v>
      </c>
      <c r="J262" s="3">
        <f t="shared" si="882"/>
        <v>10.199999999999999</v>
      </c>
      <c r="L262" t="s">
        <v>291</v>
      </c>
      <c r="M262" s="2">
        <f t="shared" ref="M262:M263" si="895">AVERAGE(F261:F300)</f>
        <v>0.8052499999999998</v>
      </c>
      <c r="N262">
        <f t="shared" ref="N262:N263" si="896">_xlfn.STDEV.S(F261:F300)</f>
        <v>0.2372922843354337</v>
      </c>
      <c r="Q262" t="s">
        <v>291</v>
      </c>
      <c r="R262" s="2">
        <f t="shared" ref="R262" si="897">AVERAGE(E261:E300)</f>
        <v>62.304999999999986</v>
      </c>
      <c r="S262" s="2">
        <f t="shared" ref="S262" si="898">_xlfn.STDEV.P(E261:E300)</f>
        <v>16.157396912869395</v>
      </c>
    </row>
    <row r="263" spans="1:19" x14ac:dyDescent="0.25">
      <c r="A263" s="2">
        <f t="shared" ca="1" si="880"/>
        <v>0.16508547848563537</v>
      </c>
      <c r="B263" s="1">
        <v>42965</v>
      </c>
      <c r="C263" s="1" t="str">
        <f t="shared" si="881"/>
        <v>August</v>
      </c>
      <c r="D263" t="s">
        <v>20</v>
      </c>
      <c r="E263">
        <v>65.699999999999989</v>
      </c>
      <c r="F263" s="2">
        <v>0.69</v>
      </c>
      <c r="G263">
        <v>45</v>
      </c>
      <c r="H263">
        <v>0.5</v>
      </c>
      <c r="I263">
        <v>29</v>
      </c>
      <c r="J263" s="3">
        <f t="shared" si="882"/>
        <v>14.5</v>
      </c>
      <c r="L263" t="s">
        <v>292</v>
      </c>
      <c r="M263" s="2">
        <f t="shared" si="895"/>
        <v>0.80799999999999983</v>
      </c>
      <c r="N263">
        <f t="shared" si="896"/>
        <v>0.23786658617912901</v>
      </c>
      <c r="Q263" t="s">
        <v>292</v>
      </c>
      <c r="R263" s="2">
        <f t="shared" ref="R263" si="899">AVERAGE(E294:E333)</f>
        <v>59.614999999999988</v>
      </c>
      <c r="S263" s="2">
        <f t="shared" ref="S263" si="900">_xlfn.STDEV.P(E294:E333)</f>
        <v>15.731728290305581</v>
      </c>
    </row>
    <row r="264" spans="1:19" x14ac:dyDescent="0.25">
      <c r="A264" s="2">
        <f t="shared" ca="1" si="880"/>
        <v>7.225845635756345E-3</v>
      </c>
      <c r="B264" s="1">
        <v>42820</v>
      </c>
      <c r="C264" s="1" t="str">
        <f t="shared" si="881"/>
        <v>March</v>
      </c>
      <c r="D264" t="s">
        <v>10</v>
      </c>
      <c r="E264">
        <v>59.499999999999993</v>
      </c>
      <c r="F264" s="2">
        <v>0.77</v>
      </c>
      <c r="G264">
        <v>39</v>
      </c>
      <c r="H264">
        <v>0.3</v>
      </c>
      <c r="I264">
        <v>25</v>
      </c>
      <c r="J264" s="3">
        <f t="shared" si="882"/>
        <v>7.5</v>
      </c>
      <c r="L264" t="s">
        <v>293</v>
      </c>
      <c r="M264" s="2">
        <f t="shared" ref="M264" si="901">AVERAGE(F295:F334)</f>
        <v>0.85375000000000001</v>
      </c>
      <c r="N264">
        <f t="shared" ref="N264" si="902">_xlfn.STDEV.S(F295:F334)</f>
        <v>0.27885008838957159</v>
      </c>
      <c r="Q264" t="s">
        <v>293</v>
      </c>
      <c r="R264" s="2">
        <f t="shared" ref="R264" si="903">AVERAGE(E263:E302)</f>
        <v>61.054999999999993</v>
      </c>
      <c r="S264" s="2">
        <f t="shared" ref="S264" si="904">_xlfn.STDEV.P(E263:E302)</f>
        <v>16.161481213057183</v>
      </c>
    </row>
    <row r="265" spans="1:19" x14ac:dyDescent="0.25">
      <c r="A265" s="2">
        <f t="shared" ca="1" si="880"/>
        <v>9.4420605039588157E-2</v>
      </c>
      <c r="B265" s="1">
        <v>42991</v>
      </c>
      <c r="C265" s="1" t="str">
        <f t="shared" si="881"/>
        <v>September</v>
      </c>
      <c r="D265" t="s">
        <v>16</v>
      </c>
      <c r="E265">
        <v>64.8</v>
      </c>
      <c r="F265" s="2">
        <v>0.71</v>
      </c>
      <c r="G265">
        <v>42</v>
      </c>
      <c r="H265">
        <v>0.3</v>
      </c>
      <c r="I265">
        <v>26</v>
      </c>
      <c r="J265" s="3">
        <f t="shared" si="882"/>
        <v>7.8</v>
      </c>
      <c r="L265" t="s">
        <v>294</v>
      </c>
      <c r="M265" s="2">
        <f t="shared" ref="M265" si="905">AVERAGE(F264:F303)</f>
        <v>0.8234999999999999</v>
      </c>
      <c r="N265">
        <f t="shared" ref="N265" si="906">_xlfn.STDEV.S(F264:F303)</f>
        <v>0.23546516972547402</v>
      </c>
      <c r="Q265" t="s">
        <v>294</v>
      </c>
      <c r="R265" s="2">
        <f t="shared" ref="R265" si="907">AVERAGE(E296:E335)</f>
        <v>58.989999999999988</v>
      </c>
      <c r="S265" s="2">
        <f t="shared" ref="S265" si="908">_xlfn.STDEV.P(E296:E335)</f>
        <v>16.352687852460249</v>
      </c>
    </row>
    <row r="266" spans="1:19" x14ac:dyDescent="0.25">
      <c r="A266" s="2">
        <f t="shared" ca="1" si="880"/>
        <v>0.88901556089917977</v>
      </c>
      <c r="B266" s="1">
        <v>42873</v>
      </c>
      <c r="C266" s="1" t="str">
        <f t="shared" si="881"/>
        <v>May</v>
      </c>
      <c r="D266" t="s">
        <v>18</v>
      </c>
      <c r="E266">
        <v>72</v>
      </c>
      <c r="F266" s="2">
        <v>0.67</v>
      </c>
      <c r="G266">
        <v>53</v>
      </c>
      <c r="H266">
        <v>0.3</v>
      </c>
      <c r="I266">
        <v>30</v>
      </c>
      <c r="J266" s="3">
        <f t="shared" si="882"/>
        <v>9</v>
      </c>
      <c r="L266" t="s">
        <v>295</v>
      </c>
      <c r="M266" s="2">
        <f t="shared" ref="M266" si="909">AVERAGE(F297:F336)</f>
        <v>0.84749999999999992</v>
      </c>
      <c r="N266">
        <f t="shared" ref="N266" si="910">_xlfn.STDEV.S(F297:F336)</f>
        <v>0.2749615357715442</v>
      </c>
      <c r="Q266" t="s">
        <v>295</v>
      </c>
      <c r="R266" s="2">
        <f t="shared" ref="R266" si="911">AVERAGE(E265:E304)</f>
        <v>61.022500000000001</v>
      </c>
      <c r="S266" s="2">
        <f t="shared" ref="S266" si="912">_xlfn.STDEV.P(E265:E304)</f>
        <v>16.473121858044987</v>
      </c>
    </row>
    <row r="267" spans="1:19" x14ac:dyDescent="0.25">
      <c r="A267" s="2">
        <f t="shared" ca="1" si="880"/>
        <v>0.66576251255475094</v>
      </c>
      <c r="B267" s="1">
        <v>42996</v>
      </c>
      <c r="C267" s="1" t="str">
        <f t="shared" si="881"/>
        <v>September</v>
      </c>
      <c r="D267" t="s">
        <v>12</v>
      </c>
      <c r="E267">
        <v>64.8</v>
      </c>
      <c r="F267" s="2">
        <v>0.71</v>
      </c>
      <c r="G267">
        <v>37</v>
      </c>
      <c r="H267">
        <v>0.3</v>
      </c>
      <c r="I267">
        <v>26</v>
      </c>
      <c r="J267" s="3">
        <f t="shared" si="882"/>
        <v>7.8</v>
      </c>
      <c r="L267" t="s">
        <v>296</v>
      </c>
      <c r="M267" s="2">
        <f t="shared" ref="M267:M268" si="913">AVERAGE(F266:F305)</f>
        <v>0.82725000000000004</v>
      </c>
      <c r="N267">
        <f t="shared" ref="N267:N268" si="914">_xlfn.STDEV.S(F266:F305)</f>
        <v>0.23829509286187808</v>
      </c>
      <c r="Q267" t="s">
        <v>296</v>
      </c>
      <c r="R267" s="2">
        <f t="shared" ref="R267" si="915">AVERAGE(E298:E337)</f>
        <v>59.169999999999995</v>
      </c>
      <c r="S267" s="2">
        <f t="shared" ref="S267" si="916">_xlfn.STDEV.P(E298:E337)</f>
        <v>16.240153940157132</v>
      </c>
    </row>
    <row r="268" spans="1:19" x14ac:dyDescent="0.25">
      <c r="A268" s="2">
        <f t="shared" ca="1" si="880"/>
        <v>0.52942394995726016</v>
      </c>
      <c r="B268" s="1">
        <v>42795</v>
      </c>
      <c r="C268" s="1" t="str">
        <f t="shared" si="881"/>
        <v>March</v>
      </c>
      <c r="D268" t="s">
        <v>16</v>
      </c>
      <c r="E268">
        <v>57.9</v>
      </c>
      <c r="F268" s="2">
        <v>0.87</v>
      </c>
      <c r="G268">
        <v>46</v>
      </c>
      <c r="H268">
        <v>0.3</v>
      </c>
      <c r="I268">
        <v>23</v>
      </c>
      <c r="J268" s="3">
        <f t="shared" si="882"/>
        <v>6.8999999999999995</v>
      </c>
      <c r="L268" t="s">
        <v>297</v>
      </c>
      <c r="M268" s="2">
        <f t="shared" si="913"/>
        <v>0.83674999999999999</v>
      </c>
      <c r="N268">
        <f t="shared" si="914"/>
        <v>0.23943724085382426</v>
      </c>
      <c r="Q268" t="s">
        <v>297</v>
      </c>
      <c r="R268" s="2">
        <f t="shared" ref="R268" si="917">AVERAGE(E267:E306)</f>
        <v>59.737500000000011</v>
      </c>
      <c r="S268" s="2">
        <f t="shared" ref="S268" si="918">_xlfn.STDEV.P(E267:E306)</f>
        <v>16.834290711223879</v>
      </c>
    </row>
    <row r="269" spans="1:19" x14ac:dyDescent="0.25">
      <c r="A269" s="2">
        <f t="shared" ca="1" si="880"/>
        <v>0.67771017016121216</v>
      </c>
      <c r="B269" s="1">
        <v>42935</v>
      </c>
      <c r="C269" s="1" t="str">
        <f t="shared" si="881"/>
        <v>July</v>
      </c>
      <c r="D269" t="s">
        <v>16</v>
      </c>
      <c r="E269">
        <v>83.8</v>
      </c>
      <c r="F269" s="2">
        <v>0.56000000000000005</v>
      </c>
      <c r="G269">
        <v>44</v>
      </c>
      <c r="H269">
        <v>0.5</v>
      </c>
      <c r="I269">
        <v>36</v>
      </c>
      <c r="J269" s="3">
        <f t="shared" si="882"/>
        <v>18</v>
      </c>
      <c r="L269" t="s">
        <v>298</v>
      </c>
      <c r="M269" s="2">
        <f t="shared" ref="M269" si="919">AVERAGE(F300:F339)</f>
        <v>0.82175000000000009</v>
      </c>
      <c r="N269">
        <f t="shared" ref="N269" si="920">_xlfn.STDEV.S(F300:F339)</f>
        <v>0.26567656739264417</v>
      </c>
      <c r="Q269" t="s">
        <v>298</v>
      </c>
      <c r="R269" s="2">
        <f t="shared" ref="R269" si="921">AVERAGE(E300:E339)</f>
        <v>60.477499999999985</v>
      </c>
      <c r="S269" s="2">
        <f t="shared" ref="S269" si="922">_xlfn.STDEV.P(E300:E339)</f>
        <v>15.553351527886257</v>
      </c>
    </row>
    <row r="270" spans="1:19" x14ac:dyDescent="0.25">
      <c r="A270" s="2">
        <f t="shared" ca="1" si="880"/>
        <v>5.3111986464131844E-2</v>
      </c>
      <c r="B270" s="1">
        <v>43068</v>
      </c>
      <c r="C270" s="1" t="str">
        <f t="shared" si="881"/>
        <v>November</v>
      </c>
      <c r="D270" t="s">
        <v>16</v>
      </c>
      <c r="E270">
        <v>50</v>
      </c>
      <c r="F270" s="2">
        <v>0.95</v>
      </c>
      <c r="G270">
        <v>27</v>
      </c>
      <c r="H270">
        <v>0.3</v>
      </c>
      <c r="I270">
        <v>20</v>
      </c>
      <c r="J270" s="3">
        <f t="shared" si="882"/>
        <v>6</v>
      </c>
      <c r="L270" t="s">
        <v>299</v>
      </c>
      <c r="M270" s="2">
        <f t="shared" ref="M270" si="923">AVERAGE(F269:F308)</f>
        <v>0.83500000000000019</v>
      </c>
      <c r="N270">
        <f t="shared" ref="N270" si="924">_xlfn.STDEV.S(F269:F308)</f>
        <v>0.23925096789987166</v>
      </c>
      <c r="Q270" t="s">
        <v>299</v>
      </c>
      <c r="R270" s="2">
        <f t="shared" ref="R270" si="925">AVERAGE(E269:E308)</f>
        <v>59.752500000000012</v>
      </c>
      <c r="S270" s="2">
        <f t="shared" ref="S270" si="926">_xlfn.STDEV.P(E269:E308)</f>
        <v>16.832914000552563</v>
      </c>
    </row>
    <row r="271" spans="1:19" x14ac:dyDescent="0.25">
      <c r="A271" s="2">
        <f t="shared" ca="1" si="880"/>
        <v>0.46874460145812791</v>
      </c>
      <c r="B271" s="1">
        <v>42947</v>
      </c>
      <c r="C271" s="1" t="str">
        <f t="shared" si="881"/>
        <v>July</v>
      </c>
      <c r="D271" t="s">
        <v>12</v>
      </c>
      <c r="E271">
        <v>74.599999999999994</v>
      </c>
      <c r="F271" s="2">
        <v>0.61</v>
      </c>
      <c r="G271">
        <v>38</v>
      </c>
      <c r="H271">
        <v>0.5</v>
      </c>
      <c r="I271">
        <v>32</v>
      </c>
      <c r="J271" s="3">
        <f t="shared" si="882"/>
        <v>16</v>
      </c>
      <c r="L271" t="s">
        <v>300</v>
      </c>
      <c r="M271" s="2">
        <f t="shared" ref="M271" si="927">AVERAGE(F302:F341)</f>
        <v>0.82250000000000001</v>
      </c>
      <c r="N271">
        <f t="shared" ref="N271" si="928">_xlfn.STDEV.S(F302:F341)</f>
        <v>0.26565593711241803</v>
      </c>
      <c r="Q271" t="s">
        <v>300</v>
      </c>
      <c r="R271" s="2">
        <f t="shared" ref="R271:R272" si="929">AVERAGE(E302:E341)</f>
        <v>60.59999999999998</v>
      </c>
      <c r="S271" s="2">
        <f t="shared" ref="S271:S272" si="930">_xlfn.STDEV.P(E302:E341)</f>
        <v>15.482716169974925</v>
      </c>
    </row>
    <row r="272" spans="1:19" x14ac:dyDescent="0.25">
      <c r="A272" s="2">
        <f t="shared" ca="1" si="880"/>
        <v>9.9837239631901276E-2</v>
      </c>
      <c r="B272" s="1">
        <v>42832</v>
      </c>
      <c r="C272" s="1" t="str">
        <f t="shared" si="881"/>
        <v>April</v>
      </c>
      <c r="D272" t="s">
        <v>20</v>
      </c>
      <c r="E272">
        <v>59.8</v>
      </c>
      <c r="F272" s="2">
        <v>0.74</v>
      </c>
      <c r="G272">
        <v>44</v>
      </c>
      <c r="H272">
        <v>0.3</v>
      </c>
      <c r="I272">
        <v>26</v>
      </c>
      <c r="J272" s="3">
        <f t="shared" si="882"/>
        <v>7.8</v>
      </c>
      <c r="L272" t="s">
        <v>301</v>
      </c>
      <c r="M272" s="2">
        <f t="shared" ref="M272:M273" si="931">AVERAGE(F271:F310)</f>
        <v>0.83974999999999989</v>
      </c>
      <c r="N272">
        <f t="shared" ref="N272:N273" si="932">_xlfn.STDEV.S(F271:F310)</f>
        <v>0.2387519633427129</v>
      </c>
      <c r="Q272" t="s">
        <v>301</v>
      </c>
      <c r="R272" s="2">
        <f t="shared" si="929"/>
        <v>60.994999999999983</v>
      </c>
      <c r="S272" s="2">
        <f t="shared" si="930"/>
        <v>15.212543344227532</v>
      </c>
    </row>
    <row r="273" spans="1:19" x14ac:dyDescent="0.25">
      <c r="A273" s="2">
        <f t="shared" ca="1" si="880"/>
        <v>3.9776683263095247E-3</v>
      </c>
      <c r="B273" s="1">
        <v>42941</v>
      </c>
      <c r="C273" s="1" t="str">
        <f t="shared" si="881"/>
        <v>July</v>
      </c>
      <c r="D273" t="s">
        <v>14</v>
      </c>
      <c r="E273">
        <v>79.899999999999991</v>
      </c>
      <c r="F273" s="2">
        <v>0.56999999999999995</v>
      </c>
      <c r="G273">
        <v>64</v>
      </c>
      <c r="H273">
        <v>0.5</v>
      </c>
      <c r="I273">
        <v>33</v>
      </c>
      <c r="J273" s="3">
        <f t="shared" si="882"/>
        <v>16.5</v>
      </c>
      <c r="L273" t="s">
        <v>302</v>
      </c>
      <c r="M273" s="2">
        <f t="shared" si="931"/>
        <v>0.8557499999999999</v>
      </c>
      <c r="N273">
        <f t="shared" si="932"/>
        <v>0.24433990091568614</v>
      </c>
      <c r="Q273" t="s">
        <v>302</v>
      </c>
      <c r="R273" s="2">
        <f t="shared" ref="R273" si="933">AVERAGE(E272:E311)</f>
        <v>58.405000000000008</v>
      </c>
      <c r="S273" s="2">
        <f t="shared" ref="S273" si="934">_xlfn.STDEV.P(E272:E311)</f>
        <v>16.630768923895197</v>
      </c>
    </row>
    <row r="274" spans="1:19" x14ac:dyDescent="0.25">
      <c r="A274" s="2">
        <f t="shared" ca="1" si="880"/>
        <v>0.98819261631616262</v>
      </c>
      <c r="B274" s="1">
        <v>43031</v>
      </c>
      <c r="C274" s="1" t="str">
        <f t="shared" si="881"/>
        <v>October</v>
      </c>
      <c r="D274" t="s">
        <v>12</v>
      </c>
      <c r="E274">
        <v>58.499999999999993</v>
      </c>
      <c r="F274" s="2">
        <v>0.8</v>
      </c>
      <c r="G274">
        <v>50</v>
      </c>
      <c r="H274">
        <v>0.3</v>
      </c>
      <c r="I274">
        <v>25</v>
      </c>
      <c r="J274" s="3">
        <f t="shared" si="882"/>
        <v>7.5</v>
      </c>
      <c r="L274" t="s">
        <v>303</v>
      </c>
      <c r="M274" s="2">
        <f t="shared" ref="M274" si="935">AVERAGE(F305:F344)</f>
        <v>0.82300000000000006</v>
      </c>
      <c r="N274">
        <f t="shared" ref="N274" si="936">_xlfn.STDEV.S(F305:F344)</f>
        <v>0.26588217942038411</v>
      </c>
      <c r="Q274" t="s">
        <v>303</v>
      </c>
      <c r="R274" s="2">
        <f t="shared" ref="R274" si="937">AVERAGE(E305:E344)</f>
        <v>60.78249999999997</v>
      </c>
      <c r="S274" s="2">
        <f t="shared" ref="S274" si="938">_xlfn.STDEV.P(E305:E344)</f>
        <v>14.978065420807956</v>
      </c>
    </row>
    <row r="275" spans="1:19" x14ac:dyDescent="0.25">
      <c r="A275" s="2">
        <f t="shared" ca="1" si="880"/>
        <v>0.45557275022045107</v>
      </c>
      <c r="B275" s="1">
        <v>43027</v>
      </c>
      <c r="C275" s="1" t="str">
        <f t="shared" si="881"/>
        <v>October</v>
      </c>
      <c r="D275" t="s">
        <v>18</v>
      </c>
      <c r="E275">
        <v>60.499999999999993</v>
      </c>
      <c r="F275" s="2">
        <v>0.8</v>
      </c>
      <c r="G275">
        <v>41</v>
      </c>
      <c r="H275">
        <v>0.3</v>
      </c>
      <c r="I275">
        <v>25</v>
      </c>
      <c r="J275" s="3">
        <f t="shared" si="882"/>
        <v>7.5</v>
      </c>
      <c r="L275" t="s">
        <v>304</v>
      </c>
      <c r="M275" s="2">
        <f t="shared" ref="M275" si="939">AVERAGE(F274:F313)</f>
        <v>0.85799999999999998</v>
      </c>
      <c r="N275">
        <f t="shared" ref="N275" si="940">_xlfn.STDEV.S(F274:F313)</f>
        <v>0.24491966239083585</v>
      </c>
      <c r="Q275" t="s">
        <v>304</v>
      </c>
      <c r="R275" s="2">
        <f t="shared" ref="R275" si="941">AVERAGE(E274:E313)</f>
        <v>58.397500000000001</v>
      </c>
      <c r="S275" s="2">
        <f t="shared" ref="S275" si="942">_xlfn.STDEV.P(E274:E313)</f>
        <v>16.815535785397959</v>
      </c>
    </row>
    <row r="276" spans="1:19" x14ac:dyDescent="0.25">
      <c r="A276" s="2">
        <f t="shared" ca="1" si="880"/>
        <v>0.61852876799517398</v>
      </c>
      <c r="B276" s="1">
        <v>42940</v>
      </c>
      <c r="C276" s="1" t="str">
        <f t="shared" si="881"/>
        <v>July</v>
      </c>
      <c r="D276" t="s">
        <v>12</v>
      </c>
      <c r="E276">
        <v>83.5</v>
      </c>
      <c r="F276" s="2">
        <v>0.56999999999999995</v>
      </c>
      <c r="G276">
        <v>69</v>
      </c>
      <c r="H276">
        <v>0.5</v>
      </c>
      <c r="I276">
        <v>35</v>
      </c>
      <c r="J276" s="3">
        <f t="shared" si="882"/>
        <v>17.5</v>
      </c>
      <c r="L276" t="s">
        <v>305</v>
      </c>
      <c r="M276" s="2">
        <f t="shared" ref="M276" si="943">AVERAGE(F307:F346)</f>
        <v>0.80425000000000024</v>
      </c>
      <c r="N276">
        <f t="shared" ref="N276" si="944">_xlfn.STDEV.S(F307:F346)</f>
        <v>0.26412785850989912</v>
      </c>
      <c r="Q276" t="s">
        <v>305</v>
      </c>
      <c r="R276" s="2">
        <f t="shared" ref="R276" si="945">AVERAGE(E307:E346)</f>
        <v>62.189999999999976</v>
      </c>
      <c r="S276" s="2">
        <f t="shared" ref="S276" si="946">_xlfn.STDEV.P(E307:E346)</f>
        <v>14.51953511652499</v>
      </c>
    </row>
    <row r="277" spans="1:19" x14ac:dyDescent="0.25">
      <c r="A277" s="2">
        <f t="shared" ca="1" si="880"/>
        <v>0.16047454702971686</v>
      </c>
      <c r="B277" s="1">
        <v>42752</v>
      </c>
      <c r="C277" s="1" t="str">
        <f t="shared" si="881"/>
        <v>January</v>
      </c>
      <c r="D277" t="s">
        <v>14</v>
      </c>
      <c r="E277">
        <v>32.199999999999996</v>
      </c>
      <c r="F277" s="2">
        <v>1.43</v>
      </c>
      <c r="G277">
        <v>26</v>
      </c>
      <c r="H277">
        <v>0.3</v>
      </c>
      <c r="I277">
        <v>14</v>
      </c>
      <c r="J277" s="3">
        <f t="shared" si="882"/>
        <v>4.2</v>
      </c>
      <c r="L277" t="s">
        <v>306</v>
      </c>
      <c r="M277" s="2">
        <f t="shared" ref="M277:M278" si="947">AVERAGE(F276:F315)</f>
        <v>0.85175000000000001</v>
      </c>
      <c r="N277">
        <f t="shared" ref="N277:N278" si="948">_xlfn.STDEV.S(F276:F315)</f>
        <v>0.24840916928449988</v>
      </c>
      <c r="Q277" t="s">
        <v>306</v>
      </c>
      <c r="R277" s="2">
        <f t="shared" ref="R277" si="949">AVERAGE(E276:E315)</f>
        <v>59.040000000000006</v>
      </c>
      <c r="S277" s="2">
        <f t="shared" ref="S277" si="950">_xlfn.STDEV.P(E276:E315)</f>
        <v>17.127475003630838</v>
      </c>
    </row>
    <row r="278" spans="1:19" x14ac:dyDescent="0.25">
      <c r="A278" s="2">
        <f t="shared" ca="1" si="880"/>
        <v>0.75594352963368361</v>
      </c>
      <c r="B278" s="1">
        <v>42792</v>
      </c>
      <c r="C278" s="1" t="str">
        <f t="shared" si="881"/>
        <v>February</v>
      </c>
      <c r="D278" t="s">
        <v>10</v>
      </c>
      <c r="E278">
        <v>48.699999999999996</v>
      </c>
      <c r="F278" s="2">
        <v>1.05</v>
      </c>
      <c r="G278">
        <v>32</v>
      </c>
      <c r="H278">
        <v>0.3</v>
      </c>
      <c r="I278">
        <v>19</v>
      </c>
      <c r="J278" s="3">
        <f t="shared" si="882"/>
        <v>5.7</v>
      </c>
      <c r="L278" t="s">
        <v>307</v>
      </c>
      <c r="M278" s="2">
        <f t="shared" si="947"/>
        <v>0.85600000000000009</v>
      </c>
      <c r="N278">
        <f t="shared" si="948"/>
        <v>0.24489453512345521</v>
      </c>
      <c r="Q278" t="s">
        <v>307</v>
      </c>
      <c r="R278" s="2">
        <f t="shared" ref="R278" si="951">AVERAGE(E309:E348)</f>
        <v>61.744999999999983</v>
      </c>
      <c r="S278" s="2">
        <f t="shared" ref="S278" si="952">_xlfn.STDEV.P(E309:E348)</f>
        <v>14.664923286536501</v>
      </c>
    </row>
    <row r="279" spans="1:19" x14ac:dyDescent="0.25">
      <c r="A279" s="2">
        <f t="shared" ca="1" si="880"/>
        <v>0.55290916290220771</v>
      </c>
      <c r="B279" s="1">
        <v>42942</v>
      </c>
      <c r="C279" s="1" t="str">
        <f t="shared" si="881"/>
        <v>July</v>
      </c>
      <c r="D279" t="s">
        <v>16</v>
      </c>
      <c r="E279">
        <v>76.599999999999994</v>
      </c>
      <c r="F279" s="2">
        <v>0.59</v>
      </c>
      <c r="G279">
        <v>37</v>
      </c>
      <c r="H279">
        <v>0.5</v>
      </c>
      <c r="I279">
        <v>32</v>
      </c>
      <c r="J279" s="3">
        <f t="shared" si="882"/>
        <v>16</v>
      </c>
      <c r="L279" t="s">
        <v>308</v>
      </c>
      <c r="M279" s="2">
        <f t="shared" ref="M279" si="953">AVERAGE(F310:F349)</f>
        <v>0.80900000000000016</v>
      </c>
      <c r="N279">
        <f t="shared" ref="N279" si="954">_xlfn.STDEV.S(F310:F349)</f>
        <v>0.2660807666085136</v>
      </c>
      <c r="Q279" t="s">
        <v>308</v>
      </c>
      <c r="R279" s="2">
        <f t="shared" ref="R279" si="955">AVERAGE(E278:E317)</f>
        <v>59.657500000000006</v>
      </c>
      <c r="S279" s="2">
        <f t="shared" ref="S279" si="956">_xlfn.STDEV.P(E278:E317)</f>
        <v>16.38517451081918</v>
      </c>
    </row>
    <row r="280" spans="1:19" x14ac:dyDescent="0.25">
      <c r="A280" s="2">
        <f t="shared" ca="1" si="880"/>
        <v>0.87143346517127662</v>
      </c>
      <c r="B280" s="1">
        <v>42902</v>
      </c>
      <c r="C280" s="1" t="str">
        <f t="shared" si="881"/>
        <v>June</v>
      </c>
      <c r="D280" t="s">
        <v>20</v>
      </c>
      <c r="E280">
        <v>99.3</v>
      </c>
      <c r="F280" s="2">
        <v>0.47</v>
      </c>
      <c r="G280">
        <v>77</v>
      </c>
      <c r="H280">
        <v>0.3</v>
      </c>
      <c r="I280">
        <v>41</v>
      </c>
      <c r="J280" s="3">
        <f t="shared" si="882"/>
        <v>12.299999999999999</v>
      </c>
      <c r="L280" t="s">
        <v>309</v>
      </c>
      <c r="M280" s="2">
        <f t="shared" ref="M280" si="957">AVERAGE(F279:F318)</f>
        <v>0.8274999999999999</v>
      </c>
      <c r="N280">
        <f t="shared" ref="N280" si="958">_xlfn.STDEV.S(F279:F318)</f>
        <v>0.22806600484092915</v>
      </c>
      <c r="Q280" t="s">
        <v>309</v>
      </c>
      <c r="R280" s="2">
        <f t="shared" ref="R280" si="959">AVERAGE(E311:E350)</f>
        <v>62.632499999999979</v>
      </c>
      <c r="S280" s="2">
        <f t="shared" ref="S280" si="960">_xlfn.STDEV.P(E311:E350)</f>
        <v>14.914462569935306</v>
      </c>
    </row>
    <row r="281" spans="1:19" x14ac:dyDescent="0.25">
      <c r="A281" s="2">
        <f t="shared" ca="1" si="880"/>
        <v>0.19073698188171917</v>
      </c>
      <c r="B281" s="1">
        <v>42931</v>
      </c>
      <c r="C281" s="1" t="str">
        <f t="shared" si="881"/>
        <v>July</v>
      </c>
      <c r="D281" t="s">
        <v>21</v>
      </c>
      <c r="E281">
        <v>82.5</v>
      </c>
      <c r="F281" s="2">
        <v>0.54</v>
      </c>
      <c r="G281">
        <v>56</v>
      </c>
      <c r="H281">
        <v>0.5</v>
      </c>
      <c r="I281">
        <v>35</v>
      </c>
      <c r="J281" s="3">
        <f t="shared" si="882"/>
        <v>17.5</v>
      </c>
      <c r="L281" t="s">
        <v>310</v>
      </c>
      <c r="M281" s="2">
        <f t="shared" ref="M281" si="961">AVERAGE(F312:F351)</f>
        <v>0.8015000000000001</v>
      </c>
      <c r="N281">
        <f t="shared" ref="N281" si="962">_xlfn.STDEV.S(F312:F351)</f>
        <v>0.26780733602866269</v>
      </c>
      <c r="Q281" t="s">
        <v>310</v>
      </c>
      <c r="R281" s="2">
        <f t="shared" ref="R281" si="963">AVERAGE(E280:E319)</f>
        <v>59.912500000000009</v>
      </c>
      <c r="S281" s="2">
        <f t="shared" ref="S281" si="964">_xlfn.STDEV.P(E280:E319)</f>
        <v>16.31151721177395</v>
      </c>
    </row>
    <row r="282" spans="1:19" x14ac:dyDescent="0.25">
      <c r="A282" s="2">
        <f t="shared" ca="1" si="880"/>
        <v>0.67416592968163946</v>
      </c>
      <c r="B282" s="1">
        <v>42893</v>
      </c>
      <c r="C282" s="1" t="str">
        <f t="shared" si="881"/>
        <v>June</v>
      </c>
      <c r="D282" t="s">
        <v>16</v>
      </c>
      <c r="E282">
        <v>86.8</v>
      </c>
      <c r="F282" s="2">
        <v>0.56000000000000005</v>
      </c>
      <c r="G282">
        <v>58</v>
      </c>
      <c r="H282">
        <v>0.3</v>
      </c>
      <c r="I282">
        <v>36</v>
      </c>
      <c r="J282" s="3">
        <f t="shared" si="882"/>
        <v>10.799999999999999</v>
      </c>
      <c r="L282" t="s">
        <v>311</v>
      </c>
      <c r="M282" s="2">
        <f t="shared" ref="M282:M283" si="965">AVERAGE(F281:F320)</f>
        <v>0.83200000000000007</v>
      </c>
      <c r="N282">
        <f t="shared" ref="N282:N283" si="966">_xlfn.STDEV.S(F281:F320)</f>
        <v>0.22244791957462043</v>
      </c>
      <c r="Q282" t="s">
        <v>311</v>
      </c>
      <c r="R282" s="2">
        <f t="shared" ref="R282:R283" si="967">AVERAGE(E313:E352)</f>
        <v>62.462499999999999</v>
      </c>
      <c r="S282" s="2">
        <f t="shared" ref="S282:S283" si="968">_xlfn.STDEV.P(E313:E352)</f>
        <v>14.64970456186744</v>
      </c>
    </row>
    <row r="283" spans="1:19" x14ac:dyDescent="0.25">
      <c r="A283" s="2">
        <f t="shared" ca="1" si="880"/>
        <v>4.966588524983695E-2</v>
      </c>
      <c r="B283" s="1">
        <v>42774</v>
      </c>
      <c r="C283" s="1" t="str">
        <f t="shared" si="881"/>
        <v>February</v>
      </c>
      <c r="D283" t="s">
        <v>16</v>
      </c>
      <c r="E283">
        <v>52.599999999999994</v>
      </c>
      <c r="F283" s="2">
        <v>0.87</v>
      </c>
      <c r="G283">
        <v>31</v>
      </c>
      <c r="H283">
        <v>0.3</v>
      </c>
      <c r="I283">
        <v>22</v>
      </c>
      <c r="J283" s="3">
        <f t="shared" si="882"/>
        <v>6.6</v>
      </c>
      <c r="L283" t="s">
        <v>312</v>
      </c>
      <c r="M283" s="2">
        <f t="shared" si="965"/>
        <v>0.8327500000000001</v>
      </c>
      <c r="N283">
        <f t="shared" si="966"/>
        <v>0.22148667263256708</v>
      </c>
      <c r="Q283" t="s">
        <v>312</v>
      </c>
      <c r="R283" s="2">
        <f t="shared" si="967"/>
        <v>62.872500000000002</v>
      </c>
      <c r="S283" s="2">
        <f t="shared" si="968"/>
        <v>14.653412358560002</v>
      </c>
    </row>
    <row r="284" spans="1:19" x14ac:dyDescent="0.25">
      <c r="A284" s="2">
        <f t="shared" ca="1" si="880"/>
        <v>0.9617306052893333</v>
      </c>
      <c r="B284" s="1">
        <v>42878</v>
      </c>
      <c r="C284" s="1" t="str">
        <f t="shared" si="881"/>
        <v>May</v>
      </c>
      <c r="D284" t="s">
        <v>14</v>
      </c>
      <c r="E284">
        <v>76.3</v>
      </c>
      <c r="F284" s="2">
        <v>0.63</v>
      </c>
      <c r="G284">
        <v>45</v>
      </c>
      <c r="H284">
        <v>0.3</v>
      </c>
      <c r="I284">
        <v>31</v>
      </c>
      <c r="J284" s="3">
        <f t="shared" si="882"/>
        <v>9.2999999999999989</v>
      </c>
      <c r="L284" t="s">
        <v>313</v>
      </c>
      <c r="M284" s="2">
        <f t="shared" ref="M284" si="969">AVERAGE(F315:F354)</f>
        <v>0.81274999999999997</v>
      </c>
      <c r="N284">
        <f t="shared" ref="N284" si="970">_xlfn.STDEV.S(F315:F354)</f>
        <v>0.27955997934483034</v>
      </c>
      <c r="Q284" t="s">
        <v>313</v>
      </c>
      <c r="R284" s="2">
        <f t="shared" ref="R284" si="971">AVERAGE(E283:E322)</f>
        <v>59.150000000000013</v>
      </c>
      <c r="S284" s="2">
        <f t="shared" ref="S284" si="972">_xlfn.STDEV.P(E283:E322)</f>
        <v>15.042506440084988</v>
      </c>
    </row>
    <row r="285" spans="1:19" x14ac:dyDescent="0.25">
      <c r="A285" s="2">
        <f t="shared" ca="1" si="880"/>
        <v>0.13482791552307705</v>
      </c>
      <c r="B285" s="1">
        <v>42791</v>
      </c>
      <c r="C285" s="1" t="str">
        <f t="shared" si="881"/>
        <v>February</v>
      </c>
      <c r="D285" t="s">
        <v>21</v>
      </c>
      <c r="E285">
        <v>42.4</v>
      </c>
      <c r="F285" s="2">
        <v>1</v>
      </c>
      <c r="G285">
        <v>21</v>
      </c>
      <c r="H285">
        <v>0.3</v>
      </c>
      <c r="I285">
        <v>18</v>
      </c>
      <c r="J285" s="3">
        <f t="shared" si="882"/>
        <v>5.3999999999999995</v>
      </c>
      <c r="L285" t="s">
        <v>314</v>
      </c>
      <c r="M285" s="2">
        <f t="shared" ref="M285" si="973">AVERAGE(F284:F323)</f>
        <v>0.82999999999999985</v>
      </c>
      <c r="N285">
        <f t="shared" ref="N285" si="974">_xlfn.STDEV.S(F284:F323)</f>
        <v>0.22054710526557744</v>
      </c>
      <c r="Q285" t="s">
        <v>314</v>
      </c>
      <c r="R285" s="2">
        <f t="shared" ref="R285" si="975">AVERAGE(E316:E355)</f>
        <v>61.555000000000007</v>
      </c>
      <c r="S285" s="2">
        <f t="shared" ref="S285" si="976">_xlfn.STDEV.P(E316:E355)</f>
        <v>15.138162867402341</v>
      </c>
    </row>
    <row r="286" spans="1:19" x14ac:dyDescent="0.25">
      <c r="A286" s="2">
        <f t="shared" ca="1" si="880"/>
        <v>0.82840436788493832</v>
      </c>
      <c r="B286" s="1">
        <v>42957</v>
      </c>
      <c r="C286" s="1" t="str">
        <f t="shared" si="881"/>
        <v>August</v>
      </c>
      <c r="D286" t="s">
        <v>18</v>
      </c>
      <c r="E286">
        <v>70.3</v>
      </c>
      <c r="F286" s="2">
        <v>0.65</v>
      </c>
      <c r="G286">
        <v>56</v>
      </c>
      <c r="H286">
        <v>0.5</v>
      </c>
      <c r="I286">
        <v>31</v>
      </c>
      <c r="J286" s="3">
        <f t="shared" si="882"/>
        <v>15.5</v>
      </c>
      <c r="L286" t="s">
        <v>315</v>
      </c>
      <c r="M286" s="2">
        <f t="shared" ref="M286" si="977">AVERAGE(F317:F356)</f>
        <v>0.8115</v>
      </c>
      <c r="N286">
        <f t="shared" ref="N286" si="978">_xlfn.STDEV.S(F317:F356)</f>
        <v>0.28059963265505822</v>
      </c>
      <c r="Q286" t="s">
        <v>315</v>
      </c>
      <c r="R286" s="2">
        <f t="shared" ref="R286" si="979">AVERAGE(E285:E324)</f>
        <v>58.409999999999989</v>
      </c>
      <c r="S286" s="2">
        <f t="shared" ref="S286" si="980">_xlfn.STDEV.P(E285:E324)</f>
        <v>15.619583861294133</v>
      </c>
    </row>
    <row r="287" spans="1:19" x14ac:dyDescent="0.25">
      <c r="A287" s="2">
        <f t="shared" ca="1" si="880"/>
        <v>0.36167030037644521</v>
      </c>
      <c r="B287" s="1">
        <v>42778</v>
      </c>
      <c r="C287" s="1" t="str">
        <f t="shared" si="881"/>
        <v>February</v>
      </c>
      <c r="D287" t="s">
        <v>10</v>
      </c>
      <c r="E287">
        <v>55.599999999999994</v>
      </c>
      <c r="F287" s="2">
        <v>0.83</v>
      </c>
      <c r="G287">
        <v>41</v>
      </c>
      <c r="H287">
        <v>0.3</v>
      </c>
      <c r="I287">
        <v>22</v>
      </c>
      <c r="J287" s="3">
        <f t="shared" si="882"/>
        <v>6.6</v>
      </c>
      <c r="L287" t="s">
        <v>316</v>
      </c>
      <c r="M287" s="2">
        <f t="shared" ref="M287:M288" si="981">AVERAGE(F286:F325)</f>
        <v>0.84449999999999981</v>
      </c>
      <c r="N287">
        <f t="shared" ref="N287:N288" si="982">_xlfn.STDEV.S(F286:F325)</f>
        <v>0.24543995035602784</v>
      </c>
      <c r="Q287" t="s">
        <v>316</v>
      </c>
      <c r="R287" s="2">
        <f t="shared" ref="R287" si="983">AVERAGE(E318:E357)</f>
        <v>61.662500000000009</v>
      </c>
      <c r="S287" s="2">
        <f t="shared" ref="S287" si="984">_xlfn.STDEV.P(E318:E357)</f>
        <v>15.459910858410506</v>
      </c>
    </row>
    <row r="288" spans="1:19" x14ac:dyDescent="0.25">
      <c r="A288" s="2">
        <f t="shared" ca="1" si="880"/>
        <v>7.0707072720446962E-2</v>
      </c>
      <c r="B288" s="1">
        <v>43039</v>
      </c>
      <c r="C288" s="1" t="str">
        <f t="shared" si="881"/>
        <v>October</v>
      </c>
      <c r="D288" t="s">
        <v>14</v>
      </c>
      <c r="E288">
        <v>54.199999999999996</v>
      </c>
      <c r="F288" s="2">
        <v>0.77</v>
      </c>
      <c r="G288">
        <v>38</v>
      </c>
      <c r="H288">
        <v>0.3</v>
      </c>
      <c r="I288">
        <v>24</v>
      </c>
      <c r="J288" s="3">
        <f t="shared" si="882"/>
        <v>7.1999999999999993</v>
      </c>
      <c r="L288" t="s">
        <v>317</v>
      </c>
      <c r="M288" s="2">
        <f t="shared" si="981"/>
        <v>0.84174999999999989</v>
      </c>
      <c r="N288">
        <f t="shared" si="982"/>
        <v>0.2482749458119945</v>
      </c>
      <c r="Q288" t="s">
        <v>317</v>
      </c>
      <c r="R288" s="2">
        <f t="shared" ref="R288" si="985">AVERAGE(E287:E326)</f>
        <v>59.454999999999984</v>
      </c>
      <c r="S288" s="2">
        <f t="shared" ref="S288" si="986">_xlfn.STDEV.P(E287:E326)</f>
        <v>15.967544426116371</v>
      </c>
    </row>
    <row r="289" spans="1:19" x14ac:dyDescent="0.25">
      <c r="A289" s="2">
        <f t="shared" ca="1" si="880"/>
        <v>0.26062708525386813</v>
      </c>
      <c r="B289" s="1">
        <v>43082</v>
      </c>
      <c r="C289" s="1" t="str">
        <f t="shared" si="881"/>
        <v>December</v>
      </c>
      <c r="D289" t="s">
        <v>16</v>
      </c>
      <c r="E289">
        <v>32.199999999999996</v>
      </c>
      <c r="F289" s="2">
        <v>1.43</v>
      </c>
      <c r="G289">
        <v>26</v>
      </c>
      <c r="H289">
        <v>0.3</v>
      </c>
      <c r="I289">
        <v>14</v>
      </c>
      <c r="J289" s="3">
        <f t="shared" si="882"/>
        <v>4.2</v>
      </c>
      <c r="L289" t="s">
        <v>318</v>
      </c>
      <c r="M289" s="2">
        <f t="shared" ref="M289" si="987">AVERAGE(F320:F359)</f>
        <v>0.80925000000000014</v>
      </c>
      <c r="N289">
        <f t="shared" ref="N289" si="988">_xlfn.STDEV.S(F320:F359)</f>
        <v>0.28355244167435201</v>
      </c>
      <c r="Q289" t="s">
        <v>318</v>
      </c>
      <c r="R289" s="2">
        <f t="shared" ref="R289" si="989">AVERAGE(E320:E359)</f>
        <v>62.702500000000001</v>
      </c>
      <c r="S289" s="2">
        <f t="shared" ref="S289" si="990">_xlfn.STDEV.P(E320:E359)</f>
        <v>16.49340000575986</v>
      </c>
    </row>
    <row r="290" spans="1:19" x14ac:dyDescent="0.25">
      <c r="A290" s="2">
        <f t="shared" ca="1" si="880"/>
        <v>0.2708916616317224</v>
      </c>
      <c r="B290" s="1">
        <v>42749</v>
      </c>
      <c r="C290" s="1" t="str">
        <f t="shared" si="881"/>
        <v>January</v>
      </c>
      <c r="D290" t="s">
        <v>21</v>
      </c>
      <c r="E290">
        <v>44.099999999999994</v>
      </c>
      <c r="F290" s="2">
        <v>1.05</v>
      </c>
      <c r="G290">
        <v>23</v>
      </c>
      <c r="H290">
        <v>0.3</v>
      </c>
      <c r="I290">
        <v>17</v>
      </c>
      <c r="J290" s="3">
        <f t="shared" si="882"/>
        <v>5.0999999999999996</v>
      </c>
      <c r="L290" t="s">
        <v>319</v>
      </c>
      <c r="M290" s="2">
        <f t="shared" ref="M290" si="991">AVERAGE(F289:F328)</f>
        <v>0.84924999999999984</v>
      </c>
      <c r="N290">
        <f t="shared" ref="N290" si="992">_xlfn.STDEV.S(F289:F328)</f>
        <v>0.25819280710551573</v>
      </c>
      <c r="Q290" t="s">
        <v>319</v>
      </c>
      <c r="R290" s="2">
        <f t="shared" ref="R290" si="993">AVERAGE(E289:E328)</f>
        <v>59.264999999999972</v>
      </c>
      <c r="S290" s="2">
        <f t="shared" ref="S290" si="994">_xlfn.STDEV.P(E289:E328)</f>
        <v>16.417148808486875</v>
      </c>
    </row>
    <row r="291" spans="1:19" x14ac:dyDescent="0.25">
      <c r="A291" s="2">
        <f t="shared" ca="1" si="880"/>
        <v>0.26804958287870373</v>
      </c>
      <c r="B291" s="1">
        <v>42927</v>
      </c>
      <c r="C291" s="1" t="str">
        <f t="shared" si="881"/>
        <v>July</v>
      </c>
      <c r="D291" t="s">
        <v>14</v>
      </c>
      <c r="E291">
        <v>83.5</v>
      </c>
      <c r="F291" s="2">
        <v>0.54</v>
      </c>
      <c r="G291">
        <v>40</v>
      </c>
      <c r="H291">
        <v>0.5</v>
      </c>
      <c r="I291">
        <v>35</v>
      </c>
      <c r="J291" s="3">
        <f t="shared" si="882"/>
        <v>17.5</v>
      </c>
      <c r="L291" t="s">
        <v>320</v>
      </c>
      <c r="M291" s="2">
        <f t="shared" ref="M291" si="995">AVERAGE(F322:F361)</f>
        <v>0.82750000000000001</v>
      </c>
      <c r="N291">
        <f t="shared" ref="N291" si="996">_xlfn.STDEV.S(F322:F361)</f>
        <v>0.30016875595451586</v>
      </c>
      <c r="Q291" t="s">
        <v>320</v>
      </c>
      <c r="R291" s="2">
        <f t="shared" ref="R291" si="997">AVERAGE(E322:E361)</f>
        <v>61.647499999999994</v>
      </c>
      <c r="S291" s="2">
        <f t="shared" ref="S291" si="998">_xlfn.STDEV.P(E322:E361)</f>
        <v>17.213816943083817</v>
      </c>
    </row>
    <row r="292" spans="1:19" x14ac:dyDescent="0.25">
      <c r="A292" s="2">
        <f t="shared" ca="1" si="880"/>
        <v>0.8791445472215077</v>
      </c>
      <c r="B292" s="1">
        <v>42948</v>
      </c>
      <c r="C292" s="1" t="str">
        <f t="shared" si="881"/>
        <v>August</v>
      </c>
      <c r="D292" t="s">
        <v>14</v>
      </c>
      <c r="E292">
        <v>75.599999999999994</v>
      </c>
      <c r="F292" s="2">
        <v>0.63</v>
      </c>
      <c r="G292">
        <v>56</v>
      </c>
      <c r="H292">
        <v>0.5</v>
      </c>
      <c r="I292">
        <v>32</v>
      </c>
      <c r="J292" s="3">
        <f t="shared" si="882"/>
        <v>16</v>
      </c>
      <c r="L292" t="s">
        <v>321</v>
      </c>
      <c r="M292" s="2">
        <f t="shared" ref="M292" si="999">AVERAGE(F291:F330)</f>
        <v>0.81874999999999998</v>
      </c>
      <c r="N292">
        <f t="shared" ref="N292" si="1000">_xlfn.STDEV.S(F291:F330)</f>
        <v>0.24202338835910137</v>
      </c>
      <c r="Q292" t="s">
        <v>321</v>
      </c>
      <c r="R292" s="2">
        <f t="shared" ref="R292" si="1001">AVERAGE(E291:E330)</f>
        <v>60.757499999999979</v>
      </c>
      <c r="S292" s="2">
        <f t="shared" ref="S292" si="1002">_xlfn.STDEV.P(E291:E330)</f>
        <v>15.751379106287857</v>
      </c>
    </row>
    <row r="293" spans="1:19" x14ac:dyDescent="0.25">
      <c r="A293" s="2">
        <f t="shared" ca="1" si="880"/>
        <v>0.37544369977078174</v>
      </c>
      <c r="B293" s="1">
        <v>43043</v>
      </c>
      <c r="C293" s="1" t="str">
        <f t="shared" si="881"/>
        <v>November</v>
      </c>
      <c r="D293" t="s">
        <v>21</v>
      </c>
      <c r="E293">
        <v>48.699999999999996</v>
      </c>
      <c r="F293" s="2">
        <v>0.95</v>
      </c>
      <c r="G293">
        <v>39</v>
      </c>
      <c r="H293">
        <v>0.3</v>
      </c>
      <c r="I293">
        <v>19</v>
      </c>
      <c r="J293" s="3">
        <f t="shared" si="882"/>
        <v>5.7</v>
      </c>
      <c r="M293" s="2"/>
    </row>
    <row r="294" spans="1:19" x14ac:dyDescent="0.25">
      <c r="A294" s="2">
        <f t="shared" ca="1" si="880"/>
        <v>0.50960263605947209</v>
      </c>
      <c r="B294" s="1">
        <v>43029</v>
      </c>
      <c r="C294" s="1" t="str">
        <f t="shared" si="881"/>
        <v>October</v>
      </c>
      <c r="D294" t="s">
        <v>21</v>
      </c>
      <c r="E294">
        <v>56.199999999999996</v>
      </c>
      <c r="F294" s="2">
        <v>0.83</v>
      </c>
      <c r="G294">
        <v>28</v>
      </c>
      <c r="H294">
        <v>0.3</v>
      </c>
      <c r="I294">
        <v>24</v>
      </c>
      <c r="J294" s="3">
        <f t="shared" si="882"/>
        <v>7.1999999999999993</v>
      </c>
      <c r="M294" s="2"/>
    </row>
    <row r="295" spans="1:19" x14ac:dyDescent="0.25">
      <c r="A295" s="2">
        <f t="shared" ca="1" si="880"/>
        <v>0.575258855322338</v>
      </c>
      <c r="B295" s="1">
        <v>42808</v>
      </c>
      <c r="C295" s="1" t="str">
        <f t="shared" si="881"/>
        <v>March</v>
      </c>
      <c r="D295" t="s">
        <v>14</v>
      </c>
      <c r="E295">
        <v>58.9</v>
      </c>
      <c r="F295" s="2">
        <v>0.87</v>
      </c>
      <c r="G295">
        <v>35</v>
      </c>
      <c r="H295">
        <v>0.3</v>
      </c>
      <c r="I295">
        <v>23</v>
      </c>
      <c r="J295" s="3">
        <f t="shared" si="882"/>
        <v>6.8999999999999995</v>
      </c>
      <c r="M295" s="2"/>
    </row>
    <row r="296" spans="1:19" x14ac:dyDescent="0.25">
      <c r="A296" s="2">
        <f t="shared" ca="1" si="880"/>
        <v>0.59861120216097752</v>
      </c>
      <c r="B296" s="1">
        <v>42753</v>
      </c>
      <c r="C296" s="1" t="str">
        <f t="shared" si="881"/>
        <v>January</v>
      </c>
      <c r="D296" t="s">
        <v>16</v>
      </c>
      <c r="E296">
        <v>42.8</v>
      </c>
      <c r="F296" s="2">
        <v>1.18</v>
      </c>
      <c r="G296">
        <v>33</v>
      </c>
      <c r="H296">
        <v>0.3</v>
      </c>
      <c r="I296">
        <v>16</v>
      </c>
      <c r="J296" s="3">
        <f t="shared" si="882"/>
        <v>4.8</v>
      </c>
      <c r="M296" s="2"/>
    </row>
    <row r="297" spans="1:19" x14ac:dyDescent="0.25">
      <c r="A297" s="2">
        <f t="shared" ca="1" si="880"/>
        <v>0.15605270521488079</v>
      </c>
      <c r="B297" s="1">
        <v>42851</v>
      </c>
      <c r="C297" s="1" t="str">
        <f t="shared" si="881"/>
        <v>April</v>
      </c>
      <c r="D297" t="s">
        <v>16</v>
      </c>
      <c r="E297">
        <v>62.499999999999993</v>
      </c>
      <c r="F297" s="2">
        <v>0.8</v>
      </c>
      <c r="G297">
        <v>48</v>
      </c>
      <c r="H297">
        <v>0.3</v>
      </c>
      <c r="I297">
        <v>25</v>
      </c>
      <c r="J297" s="3">
        <f t="shared" si="882"/>
        <v>7.5</v>
      </c>
      <c r="M297" s="2"/>
    </row>
    <row r="298" spans="1:19" x14ac:dyDescent="0.25">
      <c r="A298" s="2">
        <f t="shared" ca="1" si="880"/>
        <v>0.23716249935427103</v>
      </c>
      <c r="B298" s="1">
        <v>42760</v>
      </c>
      <c r="C298" s="1" t="str">
        <f t="shared" si="881"/>
        <v>January</v>
      </c>
      <c r="D298" t="s">
        <v>16</v>
      </c>
      <c r="E298">
        <v>32.199999999999996</v>
      </c>
      <c r="F298" s="2">
        <v>1.25</v>
      </c>
      <c r="G298">
        <v>24</v>
      </c>
      <c r="H298">
        <v>0.3</v>
      </c>
      <c r="I298">
        <v>14</v>
      </c>
      <c r="J298" s="3">
        <f t="shared" si="882"/>
        <v>4.2</v>
      </c>
      <c r="M298" s="2"/>
    </row>
    <row r="299" spans="1:19" x14ac:dyDescent="0.25">
      <c r="A299" s="2">
        <f t="shared" ca="1" si="880"/>
        <v>0.95401072054720903</v>
      </c>
      <c r="B299" s="1">
        <v>42771</v>
      </c>
      <c r="C299" s="1" t="str">
        <f t="shared" si="881"/>
        <v>February</v>
      </c>
      <c r="D299" t="s">
        <v>10</v>
      </c>
      <c r="E299">
        <v>45.4</v>
      </c>
      <c r="F299" s="2">
        <v>1.1100000000000001</v>
      </c>
      <c r="G299">
        <v>32</v>
      </c>
      <c r="H299">
        <v>0.3</v>
      </c>
      <c r="I299">
        <v>18</v>
      </c>
      <c r="J299" s="3">
        <f t="shared" si="882"/>
        <v>5.3999999999999995</v>
      </c>
      <c r="M299" s="2"/>
    </row>
    <row r="300" spans="1:19" x14ac:dyDescent="0.25">
      <c r="A300" s="2">
        <f t="shared" ca="1" si="880"/>
        <v>2.9958182313143511E-2</v>
      </c>
      <c r="B300" s="1">
        <v>43053</v>
      </c>
      <c r="C300" s="1" t="str">
        <f t="shared" si="881"/>
        <v>November</v>
      </c>
      <c r="D300" t="s">
        <v>14</v>
      </c>
      <c r="E300">
        <v>55.9</v>
      </c>
      <c r="F300" s="2">
        <v>0.8</v>
      </c>
      <c r="G300">
        <v>28</v>
      </c>
      <c r="H300">
        <v>0.3</v>
      </c>
      <c r="I300">
        <v>23</v>
      </c>
      <c r="J300" s="3">
        <f t="shared" si="882"/>
        <v>6.8999999999999995</v>
      </c>
      <c r="M300" s="2"/>
    </row>
    <row r="301" spans="1:19" x14ac:dyDescent="0.25">
      <c r="A301" s="2">
        <f t="shared" ca="1" si="880"/>
        <v>0.42282916188312303</v>
      </c>
      <c r="B301" s="1">
        <v>43064</v>
      </c>
      <c r="C301" s="1" t="str">
        <f t="shared" si="881"/>
        <v>November</v>
      </c>
      <c r="D301" t="s">
        <v>21</v>
      </c>
      <c r="E301">
        <v>49</v>
      </c>
      <c r="F301" s="2">
        <v>0.91</v>
      </c>
      <c r="G301">
        <v>32</v>
      </c>
      <c r="H301">
        <v>0.3</v>
      </c>
      <c r="I301">
        <v>20</v>
      </c>
      <c r="J301" s="3">
        <f t="shared" si="882"/>
        <v>6</v>
      </c>
      <c r="M301" s="2"/>
    </row>
    <row r="302" spans="1:19" x14ac:dyDescent="0.25">
      <c r="A302" s="2">
        <f t="shared" ca="1" si="880"/>
        <v>5.0042685822882182E-2</v>
      </c>
      <c r="B302" s="1">
        <v>42740</v>
      </c>
      <c r="C302" s="1" t="str">
        <f t="shared" si="881"/>
        <v>January</v>
      </c>
      <c r="D302" t="s">
        <v>18</v>
      </c>
      <c r="E302">
        <v>42.4</v>
      </c>
      <c r="F302" s="2">
        <v>1</v>
      </c>
      <c r="G302">
        <v>33</v>
      </c>
      <c r="H302">
        <v>0.3</v>
      </c>
      <c r="I302">
        <v>18</v>
      </c>
      <c r="J302" s="3">
        <f t="shared" si="882"/>
        <v>5.3999999999999995</v>
      </c>
      <c r="M302" s="2"/>
    </row>
    <row r="303" spans="1:19" x14ac:dyDescent="0.25">
      <c r="A303" s="2">
        <f t="shared" ca="1" si="880"/>
        <v>0.55286645588568173</v>
      </c>
      <c r="B303" s="1">
        <v>43055</v>
      </c>
      <c r="C303" s="1" t="str">
        <f t="shared" si="881"/>
        <v>November</v>
      </c>
      <c r="D303" t="s">
        <v>18</v>
      </c>
      <c r="E303">
        <v>47.3</v>
      </c>
      <c r="F303" s="2">
        <v>0.87</v>
      </c>
      <c r="G303">
        <v>28</v>
      </c>
      <c r="H303">
        <v>0.3</v>
      </c>
      <c r="I303">
        <v>21</v>
      </c>
      <c r="J303" s="3">
        <f t="shared" si="882"/>
        <v>6.3</v>
      </c>
      <c r="M303" s="2"/>
    </row>
    <row r="304" spans="1:19" x14ac:dyDescent="0.25">
      <c r="A304" s="2">
        <f t="shared" ca="1" si="880"/>
        <v>0.7691970437873521</v>
      </c>
      <c r="B304" s="1">
        <v>42956</v>
      </c>
      <c r="C304" s="1" t="str">
        <f t="shared" si="881"/>
        <v>August</v>
      </c>
      <c r="D304" t="s">
        <v>16</v>
      </c>
      <c r="E304">
        <v>76.599999999999994</v>
      </c>
      <c r="F304" s="2">
        <v>0.63</v>
      </c>
      <c r="G304">
        <v>55</v>
      </c>
      <c r="H304">
        <v>0.5</v>
      </c>
      <c r="I304">
        <v>32</v>
      </c>
      <c r="J304" s="3">
        <f t="shared" si="882"/>
        <v>16</v>
      </c>
      <c r="M304" s="2"/>
    </row>
    <row r="305" spans="1:13" x14ac:dyDescent="0.25">
      <c r="A305" s="2">
        <f t="shared" ca="1" si="880"/>
        <v>0.66136449291472943</v>
      </c>
      <c r="B305" s="1">
        <v>42789</v>
      </c>
      <c r="C305" s="1" t="str">
        <f t="shared" si="881"/>
        <v>February</v>
      </c>
      <c r="D305" t="s">
        <v>18</v>
      </c>
      <c r="E305">
        <v>45</v>
      </c>
      <c r="F305" s="2">
        <v>1</v>
      </c>
      <c r="G305">
        <v>23</v>
      </c>
      <c r="H305">
        <v>0.3</v>
      </c>
      <c r="I305">
        <v>20</v>
      </c>
      <c r="J305" s="3">
        <f t="shared" si="882"/>
        <v>6</v>
      </c>
      <c r="M305" s="2"/>
    </row>
    <row r="306" spans="1:13" x14ac:dyDescent="0.25">
      <c r="A306" s="2">
        <f t="shared" ca="1" si="880"/>
        <v>0.90615530775073361</v>
      </c>
      <c r="B306" s="1">
        <v>42766</v>
      </c>
      <c r="C306" s="1" t="str">
        <f t="shared" si="881"/>
        <v>January</v>
      </c>
      <c r="D306" t="s">
        <v>14</v>
      </c>
      <c r="E306">
        <v>40.4</v>
      </c>
      <c r="F306" s="2">
        <v>1.05</v>
      </c>
      <c r="G306">
        <v>37</v>
      </c>
      <c r="H306">
        <v>0.3</v>
      </c>
      <c r="I306">
        <v>18</v>
      </c>
      <c r="J306" s="3">
        <f t="shared" si="882"/>
        <v>5.3999999999999995</v>
      </c>
      <c r="M306" s="2"/>
    </row>
    <row r="307" spans="1:13" x14ac:dyDescent="0.25">
      <c r="A307" s="2">
        <f t="shared" ca="1" si="880"/>
        <v>0.7912751689838432</v>
      </c>
      <c r="B307" s="1">
        <v>43025</v>
      </c>
      <c r="C307" s="1" t="str">
        <f t="shared" si="881"/>
        <v>October</v>
      </c>
      <c r="D307" t="s">
        <v>14</v>
      </c>
      <c r="E307">
        <v>58.499999999999993</v>
      </c>
      <c r="F307" s="2">
        <v>0.77</v>
      </c>
      <c r="G307">
        <v>46</v>
      </c>
      <c r="H307">
        <v>0.3</v>
      </c>
      <c r="I307">
        <v>25</v>
      </c>
      <c r="J307" s="3">
        <f t="shared" si="882"/>
        <v>7.5</v>
      </c>
      <c r="M307" s="2"/>
    </row>
    <row r="308" spans="1:13" x14ac:dyDescent="0.25">
      <c r="A308" s="2">
        <f t="shared" ca="1" si="880"/>
        <v>0.49517929243176839</v>
      </c>
      <c r="B308" s="1">
        <v>43000</v>
      </c>
      <c r="C308" s="1" t="str">
        <f t="shared" si="881"/>
        <v>September</v>
      </c>
      <c r="D308" t="s">
        <v>20</v>
      </c>
      <c r="E308">
        <v>64.8</v>
      </c>
      <c r="F308" s="2">
        <v>0.74</v>
      </c>
      <c r="G308">
        <v>34</v>
      </c>
      <c r="H308">
        <v>0.3</v>
      </c>
      <c r="I308">
        <v>26</v>
      </c>
      <c r="J308" s="3">
        <f t="shared" si="882"/>
        <v>7.8</v>
      </c>
      <c r="M308" s="2"/>
    </row>
    <row r="309" spans="1:13" x14ac:dyDescent="0.25">
      <c r="A309" s="2">
        <f t="shared" ca="1" si="880"/>
        <v>0.85532775841779607</v>
      </c>
      <c r="B309" s="1">
        <v>42968</v>
      </c>
      <c r="C309" s="1" t="str">
        <f t="shared" si="881"/>
        <v>August</v>
      </c>
      <c r="D309" t="s">
        <v>12</v>
      </c>
      <c r="E309">
        <v>68</v>
      </c>
      <c r="F309" s="2">
        <v>0.65</v>
      </c>
      <c r="G309">
        <v>58</v>
      </c>
      <c r="H309">
        <v>0.5</v>
      </c>
      <c r="I309">
        <v>30</v>
      </c>
      <c r="J309" s="3">
        <f t="shared" si="882"/>
        <v>15</v>
      </c>
      <c r="M309" s="2"/>
    </row>
    <row r="310" spans="1:13" x14ac:dyDescent="0.25">
      <c r="A310" s="2">
        <f t="shared" ca="1" si="880"/>
        <v>3.939403296274202E-2</v>
      </c>
      <c r="B310" s="1">
        <v>43051</v>
      </c>
      <c r="C310" s="1" t="str">
        <f t="shared" si="881"/>
        <v>November</v>
      </c>
      <c r="D310" t="s">
        <v>10</v>
      </c>
      <c r="E310">
        <v>49.699999999999996</v>
      </c>
      <c r="F310" s="2">
        <v>1.05</v>
      </c>
      <c r="G310">
        <v>38</v>
      </c>
      <c r="H310">
        <v>0.3</v>
      </c>
      <c r="I310">
        <v>19</v>
      </c>
      <c r="J310" s="3">
        <f t="shared" si="882"/>
        <v>5.7</v>
      </c>
      <c r="M310" s="2"/>
    </row>
    <row r="311" spans="1:13" x14ac:dyDescent="0.25">
      <c r="A311" s="2">
        <f t="shared" ca="1" si="880"/>
        <v>0.51453006644262211</v>
      </c>
      <c r="B311" s="1">
        <v>43089</v>
      </c>
      <c r="C311" s="1" t="str">
        <f t="shared" si="881"/>
        <v>December</v>
      </c>
      <c r="D311" t="s">
        <v>16</v>
      </c>
      <c r="E311">
        <v>36.799999999999997</v>
      </c>
      <c r="F311" s="2">
        <v>1.25</v>
      </c>
      <c r="G311">
        <v>20</v>
      </c>
      <c r="H311">
        <v>0.3</v>
      </c>
      <c r="I311">
        <v>16</v>
      </c>
      <c r="J311" s="3">
        <f t="shared" si="882"/>
        <v>4.8</v>
      </c>
      <c r="M311" s="2"/>
    </row>
    <row r="312" spans="1:13" x14ac:dyDescent="0.25">
      <c r="A312" s="2">
        <f t="shared" ca="1" si="880"/>
        <v>0.79270269502470248</v>
      </c>
      <c r="B312" s="1">
        <v>42897</v>
      </c>
      <c r="C312" s="1" t="str">
        <f t="shared" si="881"/>
        <v>June</v>
      </c>
      <c r="D312" t="s">
        <v>10</v>
      </c>
      <c r="E312">
        <v>84.8</v>
      </c>
      <c r="F312" s="2">
        <v>0.53</v>
      </c>
      <c r="G312">
        <v>42</v>
      </c>
      <c r="H312">
        <v>0.3</v>
      </c>
      <c r="I312">
        <v>36</v>
      </c>
      <c r="J312" s="3">
        <f t="shared" si="882"/>
        <v>10.799999999999999</v>
      </c>
      <c r="M312" s="2"/>
    </row>
    <row r="313" spans="1:13" x14ac:dyDescent="0.25">
      <c r="A313" s="2">
        <f t="shared" ca="1" si="880"/>
        <v>0.91261720678965075</v>
      </c>
      <c r="B313" s="1">
        <v>43049</v>
      </c>
      <c r="C313" s="1" t="str">
        <f t="shared" si="881"/>
        <v>November</v>
      </c>
      <c r="D313" t="s">
        <v>20</v>
      </c>
      <c r="E313">
        <v>54.599999999999994</v>
      </c>
      <c r="F313" s="2">
        <v>0.87</v>
      </c>
      <c r="G313">
        <v>28</v>
      </c>
      <c r="H313">
        <v>0.3</v>
      </c>
      <c r="I313">
        <v>22</v>
      </c>
      <c r="J313" s="3">
        <f t="shared" si="882"/>
        <v>6.6</v>
      </c>
      <c r="M313" s="2"/>
    </row>
    <row r="314" spans="1:13" x14ac:dyDescent="0.25">
      <c r="A314" s="2">
        <f t="shared" ca="1" si="880"/>
        <v>0.21136614050337343</v>
      </c>
      <c r="B314" s="1">
        <v>42855</v>
      </c>
      <c r="C314" s="1" t="str">
        <f t="shared" si="881"/>
        <v>April</v>
      </c>
      <c r="D314" t="s">
        <v>10</v>
      </c>
      <c r="E314">
        <v>67.099999999999994</v>
      </c>
      <c r="F314" s="2">
        <v>0.74</v>
      </c>
      <c r="G314">
        <v>35</v>
      </c>
      <c r="H314">
        <v>0.3</v>
      </c>
      <c r="I314">
        <v>27</v>
      </c>
      <c r="J314" s="3">
        <f t="shared" si="882"/>
        <v>8.1</v>
      </c>
      <c r="M314" s="2"/>
    </row>
    <row r="315" spans="1:13" x14ac:dyDescent="0.25">
      <c r="A315" s="2">
        <f t="shared" ca="1" si="880"/>
        <v>6.4010656068026472E-2</v>
      </c>
      <c r="B315" s="1">
        <v>42895</v>
      </c>
      <c r="C315" s="1" t="str">
        <f t="shared" si="881"/>
        <v>June</v>
      </c>
      <c r="D315" t="s">
        <v>20</v>
      </c>
      <c r="E315">
        <v>77.599999999999994</v>
      </c>
      <c r="F315" s="2">
        <v>0.61</v>
      </c>
      <c r="G315">
        <v>44</v>
      </c>
      <c r="H315">
        <v>0.3</v>
      </c>
      <c r="I315">
        <v>32</v>
      </c>
      <c r="J315" s="3">
        <f t="shared" si="882"/>
        <v>9.6</v>
      </c>
      <c r="M315" s="2"/>
    </row>
    <row r="316" spans="1:13" x14ac:dyDescent="0.25">
      <c r="A316" s="2">
        <f t="shared" ca="1" si="880"/>
        <v>0.75866950695548485</v>
      </c>
      <c r="B316" s="1">
        <v>43017</v>
      </c>
      <c r="C316" s="1" t="str">
        <f t="shared" si="881"/>
        <v>October</v>
      </c>
      <c r="D316" t="s">
        <v>12</v>
      </c>
      <c r="E316">
        <v>63.499999999999993</v>
      </c>
      <c r="F316" s="2">
        <v>0.74</v>
      </c>
      <c r="G316">
        <v>47</v>
      </c>
      <c r="H316">
        <v>0.3</v>
      </c>
      <c r="I316">
        <v>25</v>
      </c>
      <c r="J316" s="3">
        <f t="shared" si="882"/>
        <v>7.5</v>
      </c>
      <c r="M316" s="2"/>
    </row>
    <row r="317" spans="1:13" x14ac:dyDescent="0.25">
      <c r="A317" s="2">
        <f t="shared" ca="1" si="880"/>
        <v>0.28605287993011719</v>
      </c>
      <c r="B317" s="1">
        <v>42937</v>
      </c>
      <c r="C317" s="1" t="str">
        <f t="shared" si="881"/>
        <v>July</v>
      </c>
      <c r="D317" t="s">
        <v>20</v>
      </c>
      <c r="E317">
        <v>76.899999999999991</v>
      </c>
      <c r="F317" s="2">
        <v>0.56999999999999995</v>
      </c>
      <c r="G317">
        <v>59</v>
      </c>
      <c r="H317">
        <v>0.5</v>
      </c>
      <c r="I317">
        <v>33</v>
      </c>
      <c r="J317" s="3">
        <f t="shared" si="882"/>
        <v>16.5</v>
      </c>
      <c r="M317" s="2"/>
    </row>
    <row r="318" spans="1:13" x14ac:dyDescent="0.25">
      <c r="A318" s="2">
        <f t="shared" ca="1" si="880"/>
        <v>0.46904307180753735</v>
      </c>
      <c r="B318" s="1">
        <v>42814</v>
      </c>
      <c r="C318" s="1" t="str">
        <f t="shared" si="881"/>
        <v>March</v>
      </c>
      <c r="D318" t="s">
        <v>12</v>
      </c>
      <c r="E318">
        <v>58.199999999999996</v>
      </c>
      <c r="F318" s="2">
        <v>0.77</v>
      </c>
      <c r="G318">
        <v>33</v>
      </c>
      <c r="H318">
        <v>0.3</v>
      </c>
      <c r="I318">
        <v>24</v>
      </c>
      <c r="J318" s="3">
        <f t="shared" si="882"/>
        <v>7.1999999999999993</v>
      </c>
      <c r="M318" s="2"/>
    </row>
    <row r="319" spans="1:13" x14ac:dyDescent="0.25">
      <c r="A319" s="2">
        <f t="shared" ca="1" si="880"/>
        <v>0.21344296095093129</v>
      </c>
      <c r="B319" s="1">
        <v>42953</v>
      </c>
      <c r="C319" s="1" t="str">
        <f t="shared" si="881"/>
        <v>August</v>
      </c>
      <c r="D319" t="s">
        <v>10</v>
      </c>
      <c r="E319">
        <v>77.3</v>
      </c>
      <c r="F319" s="2">
        <v>0.61</v>
      </c>
      <c r="G319">
        <v>36</v>
      </c>
      <c r="H319">
        <v>0.5</v>
      </c>
      <c r="I319">
        <v>31</v>
      </c>
      <c r="J319" s="3">
        <f t="shared" si="882"/>
        <v>15.5</v>
      </c>
      <c r="M319" s="2"/>
    </row>
    <row r="320" spans="1:13" x14ac:dyDescent="0.25">
      <c r="A320" s="2">
        <f t="shared" ca="1" si="880"/>
        <v>0.4595323830125605</v>
      </c>
      <c r="B320" s="1">
        <v>42869</v>
      </c>
      <c r="C320" s="1" t="str">
        <f t="shared" si="881"/>
        <v>May</v>
      </c>
      <c r="D320" t="s">
        <v>10</v>
      </c>
      <c r="E320">
        <v>77.3</v>
      </c>
      <c r="F320" s="2">
        <v>0.63</v>
      </c>
      <c r="G320">
        <v>58</v>
      </c>
      <c r="H320">
        <v>0.3</v>
      </c>
      <c r="I320">
        <v>31</v>
      </c>
      <c r="J320" s="3">
        <f t="shared" si="882"/>
        <v>9.2999999999999989</v>
      </c>
      <c r="M320" s="2"/>
    </row>
    <row r="321" spans="1:13" x14ac:dyDescent="0.25">
      <c r="A321" s="2">
        <f t="shared" ca="1" si="880"/>
        <v>0.88734129757732794</v>
      </c>
      <c r="B321" s="1">
        <v>42936</v>
      </c>
      <c r="C321" s="1" t="str">
        <f t="shared" si="881"/>
        <v>July</v>
      </c>
      <c r="D321" t="s">
        <v>18</v>
      </c>
      <c r="E321">
        <v>86.5</v>
      </c>
      <c r="F321" s="2">
        <v>0.56999999999999995</v>
      </c>
      <c r="G321">
        <v>44</v>
      </c>
      <c r="H321">
        <v>0.5</v>
      </c>
      <c r="I321">
        <v>35</v>
      </c>
      <c r="J321" s="3">
        <f t="shared" si="882"/>
        <v>17.5</v>
      </c>
      <c r="M321" s="2"/>
    </row>
    <row r="322" spans="1:13" x14ac:dyDescent="0.25">
      <c r="A322" s="2">
        <f t="shared" ref="A322:A366" ca="1" si="1003">RAND()</f>
        <v>0.17149861114469389</v>
      </c>
      <c r="B322" s="1">
        <v>42967</v>
      </c>
      <c r="C322" s="1" t="str">
        <f t="shared" ref="C322:C385" si="1004">TEXT(B322, "mmmm")</f>
        <v>August</v>
      </c>
      <c r="D322" t="s">
        <v>10</v>
      </c>
      <c r="E322">
        <v>74.3</v>
      </c>
      <c r="F322" s="2">
        <v>0.65</v>
      </c>
      <c r="G322">
        <v>53</v>
      </c>
      <c r="H322">
        <v>0.5</v>
      </c>
      <c r="I322">
        <v>31</v>
      </c>
      <c r="J322" s="3">
        <f t="shared" ref="J322:J385" si="1005" xml:space="preserve"> H322*I322</f>
        <v>15.5</v>
      </c>
      <c r="M322" s="2"/>
    </row>
    <row r="323" spans="1:13" x14ac:dyDescent="0.25">
      <c r="A323" s="2">
        <f t="shared" ca="1" si="1003"/>
        <v>0.62419997018143936</v>
      </c>
      <c r="B323" s="1">
        <v>43005</v>
      </c>
      <c r="C323" s="1" t="str">
        <f t="shared" si="1004"/>
        <v>September</v>
      </c>
      <c r="D323" t="s">
        <v>16</v>
      </c>
      <c r="E323">
        <v>70.699999999999989</v>
      </c>
      <c r="F323" s="2">
        <v>0.67</v>
      </c>
      <c r="G323">
        <v>51</v>
      </c>
      <c r="H323">
        <v>0.3</v>
      </c>
      <c r="I323">
        <v>29</v>
      </c>
      <c r="J323" s="3">
        <f t="shared" si="1005"/>
        <v>8.6999999999999993</v>
      </c>
      <c r="M323" s="2"/>
    </row>
    <row r="324" spans="1:13" x14ac:dyDescent="0.25">
      <c r="A324" s="2">
        <f t="shared" ca="1" si="1003"/>
        <v>0.18245173662185188</v>
      </c>
      <c r="B324" s="1">
        <v>42759</v>
      </c>
      <c r="C324" s="1" t="str">
        <f t="shared" si="1004"/>
        <v>January</v>
      </c>
      <c r="D324" t="s">
        <v>14</v>
      </c>
      <c r="E324">
        <v>28.599999999999998</v>
      </c>
      <c r="F324" s="2">
        <v>1.54</v>
      </c>
      <c r="G324">
        <v>20</v>
      </c>
      <c r="H324">
        <v>0.3</v>
      </c>
      <c r="I324">
        <v>12</v>
      </c>
      <c r="J324" s="3">
        <f t="shared" si="1005"/>
        <v>3.5999999999999996</v>
      </c>
      <c r="M324" s="2"/>
    </row>
    <row r="325" spans="1:13" x14ac:dyDescent="0.25">
      <c r="A325" s="2">
        <f t="shared" ca="1" si="1003"/>
        <v>0.81529320415901863</v>
      </c>
      <c r="B325" s="1">
        <v>42964</v>
      </c>
      <c r="C325" s="1" t="str">
        <f t="shared" si="1004"/>
        <v>August</v>
      </c>
      <c r="D325" t="s">
        <v>18</v>
      </c>
      <c r="E325">
        <v>68</v>
      </c>
      <c r="F325" s="2">
        <v>0.67</v>
      </c>
      <c r="G325">
        <v>42</v>
      </c>
      <c r="H325">
        <v>0.5</v>
      </c>
      <c r="I325">
        <v>30</v>
      </c>
      <c r="J325" s="3">
        <f t="shared" si="1005"/>
        <v>15</v>
      </c>
      <c r="M325" s="2"/>
    </row>
    <row r="326" spans="1:13" x14ac:dyDescent="0.25">
      <c r="A326" s="2">
        <f t="shared" ca="1" si="1003"/>
        <v>0.53644395783419152</v>
      </c>
      <c r="B326" s="1">
        <v>42915</v>
      </c>
      <c r="C326" s="1" t="str">
        <f t="shared" si="1004"/>
        <v>June</v>
      </c>
      <c r="D326" t="s">
        <v>18</v>
      </c>
      <c r="E326">
        <v>86.5</v>
      </c>
      <c r="F326" s="2">
        <v>0.54</v>
      </c>
      <c r="G326">
        <v>64</v>
      </c>
      <c r="H326">
        <v>0.3</v>
      </c>
      <c r="I326">
        <v>35</v>
      </c>
      <c r="J326" s="3">
        <f t="shared" si="1005"/>
        <v>10.5</v>
      </c>
      <c r="M326" s="2"/>
    </row>
    <row r="327" spans="1:13" x14ac:dyDescent="0.25">
      <c r="A327" s="2">
        <f t="shared" ca="1" si="1003"/>
        <v>0.51420851748634522</v>
      </c>
      <c r="B327" s="1">
        <v>42856</v>
      </c>
      <c r="C327" s="1" t="str">
        <f t="shared" si="1004"/>
        <v>May</v>
      </c>
      <c r="D327" t="s">
        <v>12</v>
      </c>
      <c r="E327">
        <v>66.699999999999989</v>
      </c>
      <c r="F327" s="2">
        <v>0.65</v>
      </c>
      <c r="G327">
        <v>56</v>
      </c>
      <c r="H327">
        <v>0.3</v>
      </c>
      <c r="I327">
        <v>29</v>
      </c>
      <c r="J327" s="3">
        <f t="shared" si="1005"/>
        <v>8.6999999999999993</v>
      </c>
      <c r="M327" s="2"/>
    </row>
    <row r="328" spans="1:13" x14ac:dyDescent="0.25">
      <c r="A328" s="2">
        <f t="shared" ca="1" si="1003"/>
        <v>0.79219546163348109</v>
      </c>
      <c r="B328" s="1">
        <v>43085</v>
      </c>
      <c r="C328" s="1" t="str">
        <f t="shared" si="1004"/>
        <v>December</v>
      </c>
      <c r="D328" t="s">
        <v>21</v>
      </c>
      <c r="E328">
        <v>35.5</v>
      </c>
      <c r="F328" s="2">
        <v>1.25</v>
      </c>
      <c r="G328">
        <v>30</v>
      </c>
      <c r="H328">
        <v>0.3</v>
      </c>
      <c r="I328">
        <v>15</v>
      </c>
      <c r="J328" s="3">
        <f t="shared" si="1005"/>
        <v>4.5</v>
      </c>
      <c r="M328" s="2"/>
    </row>
    <row r="329" spans="1:13" x14ac:dyDescent="0.25">
      <c r="A329" s="2">
        <f t="shared" ca="1" si="1003"/>
        <v>0.10344705454212255</v>
      </c>
      <c r="B329" s="1">
        <v>42904</v>
      </c>
      <c r="C329" s="1" t="str">
        <f t="shared" si="1004"/>
        <v>June</v>
      </c>
      <c r="D329" t="s">
        <v>10</v>
      </c>
      <c r="E329">
        <v>72.599999999999994</v>
      </c>
      <c r="F329" s="2">
        <v>0.59</v>
      </c>
      <c r="G329">
        <v>60</v>
      </c>
      <c r="H329">
        <v>0.3</v>
      </c>
      <c r="I329">
        <v>32</v>
      </c>
      <c r="J329" s="3">
        <f t="shared" si="1005"/>
        <v>9.6</v>
      </c>
      <c r="M329" s="2"/>
    </row>
    <row r="330" spans="1:13" x14ac:dyDescent="0.25">
      <c r="A330" s="2">
        <f t="shared" ca="1" si="1003"/>
        <v>0.58426103186240208</v>
      </c>
      <c r="B330" s="1">
        <v>42993</v>
      </c>
      <c r="C330" s="1" t="str">
        <f t="shared" si="1004"/>
        <v>September</v>
      </c>
      <c r="D330" t="s">
        <v>20</v>
      </c>
      <c r="E330">
        <v>63.399999999999991</v>
      </c>
      <c r="F330" s="2">
        <v>0.67</v>
      </c>
      <c r="G330">
        <v>41</v>
      </c>
      <c r="H330">
        <v>0.3</v>
      </c>
      <c r="I330">
        <v>28</v>
      </c>
      <c r="J330" s="3">
        <f t="shared" si="1005"/>
        <v>8.4</v>
      </c>
      <c r="M330" s="2"/>
    </row>
    <row r="331" spans="1:13" x14ac:dyDescent="0.25">
      <c r="A331" s="2">
        <f t="shared" ca="1" si="1003"/>
        <v>0.34746936311562926</v>
      </c>
      <c r="B331" s="1">
        <v>42985</v>
      </c>
      <c r="C331" s="1" t="str">
        <f t="shared" si="1004"/>
        <v>September</v>
      </c>
      <c r="D331" t="s">
        <v>18</v>
      </c>
      <c r="E331">
        <v>68.399999999999991</v>
      </c>
      <c r="F331" s="2">
        <v>0.67</v>
      </c>
      <c r="G331">
        <v>49</v>
      </c>
      <c r="H331">
        <v>0.3</v>
      </c>
      <c r="I331">
        <v>28</v>
      </c>
      <c r="J331" s="3">
        <f t="shared" si="1005"/>
        <v>8.4</v>
      </c>
      <c r="M331" s="2"/>
    </row>
    <row r="332" spans="1:13" x14ac:dyDescent="0.25">
      <c r="A332" s="2">
        <f t="shared" ca="1" si="1003"/>
        <v>2.05631513222716E-2</v>
      </c>
      <c r="B332" s="1">
        <v>42755</v>
      </c>
      <c r="C332" s="1" t="str">
        <f t="shared" si="1004"/>
        <v>January</v>
      </c>
      <c r="D332" t="s">
        <v>20</v>
      </c>
      <c r="E332">
        <v>31.599999999999998</v>
      </c>
      <c r="F332" s="2">
        <v>1.43</v>
      </c>
      <c r="G332">
        <v>20</v>
      </c>
      <c r="H332">
        <v>0.3</v>
      </c>
      <c r="I332">
        <v>12</v>
      </c>
      <c r="J332" s="3">
        <f t="shared" si="1005"/>
        <v>3.5999999999999996</v>
      </c>
      <c r="M332" s="2"/>
    </row>
    <row r="333" spans="1:13" x14ac:dyDescent="0.25">
      <c r="A333" s="2">
        <f t="shared" ca="1" si="1003"/>
        <v>0.8150967612843435</v>
      </c>
      <c r="B333" s="1">
        <v>42829</v>
      </c>
      <c r="C333" s="1" t="str">
        <f t="shared" si="1004"/>
        <v>April</v>
      </c>
      <c r="D333" t="s">
        <v>14</v>
      </c>
      <c r="E333">
        <v>62.099999999999994</v>
      </c>
      <c r="F333" s="2">
        <v>0.71</v>
      </c>
      <c r="G333">
        <v>31</v>
      </c>
      <c r="H333">
        <v>0.3</v>
      </c>
      <c r="I333">
        <v>27</v>
      </c>
      <c r="J333" s="3">
        <f t="shared" si="1005"/>
        <v>8.1</v>
      </c>
      <c r="M333" s="2"/>
    </row>
    <row r="334" spans="1:13" x14ac:dyDescent="0.25">
      <c r="A334" s="2">
        <f t="shared" ca="1" si="1003"/>
        <v>0.75229700775218755</v>
      </c>
      <c r="B334" s="1">
        <v>43091</v>
      </c>
      <c r="C334" s="1" t="str">
        <f t="shared" si="1004"/>
        <v>December</v>
      </c>
      <c r="D334" t="s">
        <v>20</v>
      </c>
      <c r="E334">
        <v>30.9</v>
      </c>
      <c r="F334" s="2">
        <v>1.54</v>
      </c>
      <c r="G334">
        <v>17</v>
      </c>
      <c r="H334">
        <v>0.3</v>
      </c>
      <c r="I334">
        <v>13</v>
      </c>
      <c r="J334" s="3">
        <f t="shared" si="1005"/>
        <v>3.9</v>
      </c>
      <c r="M334" s="2"/>
    </row>
    <row r="335" spans="1:13" x14ac:dyDescent="0.25">
      <c r="A335" s="2">
        <f t="shared" ca="1" si="1003"/>
        <v>0.40250573995746031</v>
      </c>
      <c r="B335" s="1">
        <v>43011</v>
      </c>
      <c r="C335" s="1" t="str">
        <f t="shared" si="1004"/>
        <v>October</v>
      </c>
      <c r="D335" t="s">
        <v>14</v>
      </c>
      <c r="E335">
        <v>59.199999999999996</v>
      </c>
      <c r="F335" s="2">
        <v>0.8</v>
      </c>
      <c r="G335">
        <v>34</v>
      </c>
      <c r="H335">
        <v>0.3</v>
      </c>
      <c r="I335">
        <v>24</v>
      </c>
      <c r="J335" s="3">
        <f t="shared" si="1005"/>
        <v>7.1999999999999993</v>
      </c>
      <c r="M335" s="2"/>
    </row>
    <row r="336" spans="1:13" x14ac:dyDescent="0.25">
      <c r="A336" s="2">
        <f t="shared" ca="1" si="1003"/>
        <v>0.63459608920229793</v>
      </c>
      <c r="B336" s="1">
        <v>43070</v>
      </c>
      <c r="C336" s="1" t="str">
        <f t="shared" si="1004"/>
        <v>December</v>
      </c>
      <c r="D336" t="s">
        <v>20</v>
      </c>
      <c r="E336">
        <v>48.699999999999996</v>
      </c>
      <c r="F336" s="2">
        <v>1</v>
      </c>
      <c r="G336">
        <v>34</v>
      </c>
      <c r="H336">
        <v>0.3</v>
      </c>
      <c r="I336">
        <v>19</v>
      </c>
      <c r="J336" s="3">
        <f t="shared" si="1005"/>
        <v>5.7</v>
      </c>
      <c r="M336" s="2"/>
    </row>
    <row r="337" spans="1:13" x14ac:dyDescent="0.25">
      <c r="A337" s="2">
        <f t="shared" ca="1" si="1003"/>
        <v>3.331484762127046E-2</v>
      </c>
      <c r="B337" s="1">
        <v>42992</v>
      </c>
      <c r="C337" s="1" t="str">
        <f t="shared" si="1004"/>
        <v>September</v>
      </c>
      <c r="D337" t="s">
        <v>18</v>
      </c>
      <c r="E337">
        <v>63.8</v>
      </c>
      <c r="F337" s="2">
        <v>0.71</v>
      </c>
      <c r="G337">
        <v>29</v>
      </c>
      <c r="H337">
        <v>0.3</v>
      </c>
      <c r="I337">
        <v>26</v>
      </c>
      <c r="J337" s="3">
        <f t="shared" si="1005"/>
        <v>7.8</v>
      </c>
      <c r="M337" s="2"/>
    </row>
    <row r="338" spans="1:13" x14ac:dyDescent="0.25">
      <c r="A338" s="2">
        <f t="shared" ca="1" si="1003"/>
        <v>0.97368469085573317</v>
      </c>
      <c r="B338" s="1">
        <v>42862</v>
      </c>
      <c r="C338" s="1" t="str">
        <f t="shared" si="1004"/>
        <v>May</v>
      </c>
      <c r="D338" t="s">
        <v>10</v>
      </c>
      <c r="E338">
        <v>69.699999999999989</v>
      </c>
      <c r="F338" s="2">
        <v>0.65</v>
      </c>
      <c r="G338">
        <v>49</v>
      </c>
      <c r="H338">
        <v>0.3</v>
      </c>
      <c r="I338">
        <v>29</v>
      </c>
      <c r="J338" s="3">
        <f t="shared" si="1005"/>
        <v>8.6999999999999993</v>
      </c>
      <c r="M338" s="2"/>
    </row>
    <row r="339" spans="1:13" x14ac:dyDescent="0.25">
      <c r="A339" s="2">
        <f t="shared" ca="1" si="1003"/>
        <v>0.3860773384474222</v>
      </c>
      <c r="B339" s="1">
        <v>42797</v>
      </c>
      <c r="C339" s="1" t="str">
        <f t="shared" si="1004"/>
        <v>March</v>
      </c>
      <c r="D339" t="s">
        <v>20</v>
      </c>
      <c r="E339">
        <v>60.199999999999996</v>
      </c>
      <c r="F339" s="2">
        <v>0.77</v>
      </c>
      <c r="G339">
        <v>28</v>
      </c>
      <c r="H339">
        <v>0.3</v>
      </c>
      <c r="I339">
        <v>24</v>
      </c>
      <c r="J339" s="3">
        <f t="shared" si="1005"/>
        <v>7.1999999999999993</v>
      </c>
      <c r="M339" s="2"/>
    </row>
    <row r="340" spans="1:13" x14ac:dyDescent="0.25">
      <c r="A340" s="2">
        <f t="shared" ca="1" si="1003"/>
        <v>7.9134979675573924E-2</v>
      </c>
      <c r="B340" s="1">
        <v>42809</v>
      </c>
      <c r="C340" s="1" t="str">
        <f t="shared" si="1004"/>
        <v>March</v>
      </c>
      <c r="D340" t="s">
        <v>16</v>
      </c>
      <c r="E340">
        <v>56.199999999999996</v>
      </c>
      <c r="F340" s="2">
        <v>0.83</v>
      </c>
      <c r="G340">
        <v>30</v>
      </c>
      <c r="H340">
        <v>0.3</v>
      </c>
      <c r="I340">
        <v>24</v>
      </c>
      <c r="J340" s="3">
        <f t="shared" si="1005"/>
        <v>7.1999999999999993</v>
      </c>
      <c r="M340" s="2"/>
    </row>
    <row r="341" spans="1:13" x14ac:dyDescent="0.25">
      <c r="A341" s="2">
        <f t="shared" ca="1" si="1003"/>
        <v>0.26309812537820687</v>
      </c>
      <c r="B341" s="1">
        <v>43041</v>
      </c>
      <c r="C341" s="1" t="str">
        <f t="shared" si="1004"/>
        <v>November</v>
      </c>
      <c r="D341" t="s">
        <v>18</v>
      </c>
      <c r="E341">
        <v>53.599999999999994</v>
      </c>
      <c r="F341" s="2">
        <v>0.91</v>
      </c>
      <c r="G341">
        <v>46</v>
      </c>
      <c r="H341">
        <v>0.3</v>
      </c>
      <c r="I341">
        <v>22</v>
      </c>
      <c r="J341" s="3">
        <f t="shared" si="1005"/>
        <v>6.6</v>
      </c>
      <c r="M341" s="2"/>
    </row>
    <row r="342" spans="1:13" x14ac:dyDescent="0.25">
      <c r="A342" s="2">
        <f t="shared" ca="1" si="1003"/>
        <v>0.99362808040446982</v>
      </c>
      <c r="B342" s="1">
        <v>42819</v>
      </c>
      <c r="C342" s="1" t="str">
        <f t="shared" si="1004"/>
        <v>March</v>
      </c>
      <c r="D342" t="s">
        <v>21</v>
      </c>
      <c r="E342">
        <v>58.199999999999996</v>
      </c>
      <c r="F342" s="2">
        <v>0.8</v>
      </c>
      <c r="G342">
        <v>50</v>
      </c>
      <c r="H342">
        <v>0.3</v>
      </c>
      <c r="I342">
        <v>24</v>
      </c>
      <c r="J342" s="3">
        <f t="shared" si="1005"/>
        <v>7.1999999999999993</v>
      </c>
      <c r="M342" s="2"/>
    </row>
    <row r="343" spans="1:13" x14ac:dyDescent="0.25">
      <c r="A343" s="2">
        <f t="shared" ca="1" si="1003"/>
        <v>0.83828164942287053</v>
      </c>
      <c r="B343" s="1">
        <v>42871</v>
      </c>
      <c r="C343" s="1" t="str">
        <f t="shared" si="1004"/>
        <v>May</v>
      </c>
      <c r="D343" t="s">
        <v>14</v>
      </c>
      <c r="E343">
        <v>65.699999999999989</v>
      </c>
      <c r="F343" s="2">
        <v>0.67</v>
      </c>
      <c r="G343">
        <v>55</v>
      </c>
      <c r="H343">
        <v>0.3</v>
      </c>
      <c r="I343">
        <v>29</v>
      </c>
      <c r="J343" s="3">
        <f t="shared" si="1005"/>
        <v>8.6999999999999993</v>
      </c>
      <c r="M343" s="2"/>
    </row>
    <row r="344" spans="1:13" x14ac:dyDescent="0.25">
      <c r="A344" s="2">
        <f t="shared" ca="1" si="1003"/>
        <v>0.96912076795908675</v>
      </c>
      <c r="B344" s="1">
        <v>43065</v>
      </c>
      <c r="C344" s="1" t="str">
        <f t="shared" si="1004"/>
        <v>November</v>
      </c>
      <c r="D344" t="s">
        <v>10</v>
      </c>
      <c r="E344">
        <v>49.699999999999996</v>
      </c>
      <c r="F344" s="2">
        <v>1.05</v>
      </c>
      <c r="G344">
        <v>30</v>
      </c>
      <c r="H344">
        <v>0.3</v>
      </c>
      <c r="I344">
        <v>19</v>
      </c>
      <c r="J344" s="3">
        <f t="shared" si="1005"/>
        <v>5.7</v>
      </c>
      <c r="M344" s="2"/>
    </row>
    <row r="345" spans="1:13" x14ac:dyDescent="0.25">
      <c r="A345" s="2">
        <f t="shared" ca="1" si="1003"/>
        <v>0.9730881607105667</v>
      </c>
      <c r="B345" s="1">
        <v>42872</v>
      </c>
      <c r="C345" s="1" t="str">
        <f t="shared" si="1004"/>
        <v>May</v>
      </c>
      <c r="D345" t="s">
        <v>16</v>
      </c>
      <c r="E345">
        <v>70.699999999999989</v>
      </c>
      <c r="F345" s="2">
        <v>0.67</v>
      </c>
      <c r="G345">
        <v>43</v>
      </c>
      <c r="H345">
        <v>0.3</v>
      </c>
      <c r="I345">
        <v>29</v>
      </c>
      <c r="J345" s="3">
        <f t="shared" si="1005"/>
        <v>8.6999999999999993</v>
      </c>
      <c r="M345" s="2"/>
    </row>
    <row r="346" spans="1:13" x14ac:dyDescent="0.25">
      <c r="A346" s="2">
        <f t="shared" ca="1" si="1003"/>
        <v>0.14994659462208915</v>
      </c>
      <c r="B346" s="1">
        <v>42858</v>
      </c>
      <c r="C346" s="1" t="str">
        <f t="shared" si="1004"/>
        <v>May</v>
      </c>
      <c r="D346" t="s">
        <v>16</v>
      </c>
      <c r="E346">
        <v>71</v>
      </c>
      <c r="F346" s="2">
        <v>0.63</v>
      </c>
      <c r="G346">
        <v>55</v>
      </c>
      <c r="H346">
        <v>0.3</v>
      </c>
      <c r="I346">
        <v>30</v>
      </c>
      <c r="J346" s="3">
        <f t="shared" si="1005"/>
        <v>9</v>
      </c>
      <c r="M346" s="2"/>
    </row>
    <row r="347" spans="1:13" x14ac:dyDescent="0.25">
      <c r="A347" s="2">
        <f t="shared" ca="1" si="1003"/>
        <v>0.2287316403683991</v>
      </c>
      <c r="B347" s="1">
        <v>42794</v>
      </c>
      <c r="C347" s="1" t="str">
        <f t="shared" si="1004"/>
        <v>February</v>
      </c>
      <c r="D347" t="s">
        <v>14</v>
      </c>
      <c r="E347">
        <v>49.599999999999994</v>
      </c>
      <c r="F347" s="2">
        <v>0.91</v>
      </c>
      <c r="G347">
        <v>45</v>
      </c>
      <c r="H347">
        <v>0.3</v>
      </c>
      <c r="I347">
        <v>22</v>
      </c>
      <c r="J347" s="3">
        <f t="shared" si="1005"/>
        <v>6.6</v>
      </c>
    </row>
    <row r="348" spans="1:13" x14ac:dyDescent="0.25">
      <c r="A348" s="2">
        <f t="shared" ca="1" si="1003"/>
        <v>0.4366643612613702</v>
      </c>
      <c r="B348" s="1">
        <v>42807</v>
      </c>
      <c r="C348" s="1" t="str">
        <f t="shared" si="1004"/>
        <v>March</v>
      </c>
      <c r="D348" t="s">
        <v>12</v>
      </c>
      <c r="E348">
        <v>55.9</v>
      </c>
      <c r="F348" s="2">
        <v>0.87</v>
      </c>
      <c r="G348">
        <v>48</v>
      </c>
      <c r="H348">
        <v>0.3</v>
      </c>
      <c r="I348">
        <v>23</v>
      </c>
      <c r="J348" s="3">
        <f t="shared" si="1005"/>
        <v>6.8999999999999995</v>
      </c>
    </row>
    <row r="349" spans="1:13" x14ac:dyDescent="0.25">
      <c r="A349" s="2">
        <f t="shared" ca="1" si="1003"/>
        <v>0.71735463531189292</v>
      </c>
      <c r="B349" s="1">
        <v>42923</v>
      </c>
      <c r="C349" s="1" t="str">
        <f t="shared" si="1004"/>
        <v>July</v>
      </c>
      <c r="D349" t="s">
        <v>20</v>
      </c>
      <c r="E349">
        <v>82.5</v>
      </c>
      <c r="F349" s="2">
        <v>0.56999999999999995</v>
      </c>
      <c r="G349">
        <v>41</v>
      </c>
      <c r="H349">
        <v>0.5</v>
      </c>
      <c r="I349">
        <v>35</v>
      </c>
      <c r="J349" s="3">
        <f t="shared" si="1005"/>
        <v>17.5</v>
      </c>
    </row>
    <row r="350" spans="1:13" x14ac:dyDescent="0.25">
      <c r="A350" s="2">
        <f t="shared" ca="1" si="1003"/>
        <v>0.2957603499905449</v>
      </c>
      <c r="B350" s="1">
        <v>42970</v>
      </c>
      <c r="C350" s="1" t="str">
        <f t="shared" si="1004"/>
        <v>August</v>
      </c>
      <c r="D350" t="s">
        <v>16</v>
      </c>
      <c r="E350">
        <v>70.699999999999989</v>
      </c>
      <c r="F350" s="2">
        <v>0.67</v>
      </c>
      <c r="G350">
        <v>33</v>
      </c>
      <c r="H350">
        <v>0.5</v>
      </c>
      <c r="I350">
        <v>29</v>
      </c>
      <c r="J350" s="3">
        <f t="shared" si="1005"/>
        <v>14.5</v>
      </c>
    </row>
    <row r="351" spans="1:13" x14ac:dyDescent="0.25">
      <c r="A351" s="2">
        <f t="shared" ca="1" si="1003"/>
        <v>0.70162675296208754</v>
      </c>
      <c r="B351" s="1">
        <v>42748</v>
      </c>
      <c r="C351" s="1" t="str">
        <f t="shared" si="1004"/>
        <v>January</v>
      </c>
      <c r="D351" t="s">
        <v>20</v>
      </c>
      <c r="E351">
        <v>37.5</v>
      </c>
      <c r="F351" s="2">
        <v>1.33</v>
      </c>
      <c r="G351">
        <v>19</v>
      </c>
      <c r="H351">
        <v>0.3</v>
      </c>
      <c r="I351">
        <v>15</v>
      </c>
      <c r="J351" s="3">
        <f t="shared" si="1005"/>
        <v>4.5</v>
      </c>
    </row>
    <row r="352" spans="1:13" x14ac:dyDescent="0.25">
      <c r="A352" s="2">
        <f t="shared" ca="1" si="1003"/>
        <v>0.62874053354515758</v>
      </c>
      <c r="B352" s="1">
        <v>42882</v>
      </c>
      <c r="C352" s="1" t="str">
        <f t="shared" si="1004"/>
        <v>May</v>
      </c>
      <c r="D352" t="s">
        <v>21</v>
      </c>
      <c r="E352">
        <v>77.3</v>
      </c>
      <c r="F352" s="2">
        <v>0.63</v>
      </c>
      <c r="G352">
        <v>56</v>
      </c>
      <c r="H352">
        <v>0.3</v>
      </c>
      <c r="I352">
        <v>31</v>
      </c>
      <c r="J352" s="3">
        <f t="shared" si="1005"/>
        <v>9.2999999999999989</v>
      </c>
    </row>
    <row r="353" spans="1:10" x14ac:dyDescent="0.25">
      <c r="A353" s="2">
        <f t="shared" ca="1" si="1003"/>
        <v>0.72343865741190871</v>
      </c>
      <c r="B353" s="1">
        <v>42963</v>
      </c>
      <c r="C353" s="1" t="str">
        <f t="shared" si="1004"/>
        <v>August</v>
      </c>
      <c r="D353" t="s">
        <v>16</v>
      </c>
      <c r="E353">
        <v>71</v>
      </c>
      <c r="F353" s="2">
        <v>0.63</v>
      </c>
      <c r="G353">
        <v>49</v>
      </c>
      <c r="H353">
        <v>0.5</v>
      </c>
      <c r="I353">
        <v>30</v>
      </c>
      <c r="J353" s="3">
        <f t="shared" si="1005"/>
        <v>15</v>
      </c>
    </row>
    <row r="354" spans="1:10" x14ac:dyDescent="0.25">
      <c r="A354" s="2">
        <f t="shared" ca="1" si="1003"/>
        <v>0.3724412866218797</v>
      </c>
      <c r="B354" s="1">
        <v>43081</v>
      </c>
      <c r="C354" s="1" t="str">
        <f t="shared" si="1004"/>
        <v>December</v>
      </c>
      <c r="D354" t="s">
        <v>14</v>
      </c>
      <c r="E354">
        <v>33.5</v>
      </c>
      <c r="F354" s="2">
        <v>1.33</v>
      </c>
      <c r="G354">
        <v>22</v>
      </c>
      <c r="H354">
        <v>0.3</v>
      </c>
      <c r="I354">
        <v>15</v>
      </c>
      <c r="J354" s="3">
        <f t="shared" si="1005"/>
        <v>4.5</v>
      </c>
    </row>
    <row r="355" spans="1:10" x14ac:dyDescent="0.25">
      <c r="A355" s="2">
        <f t="shared" ca="1" si="1003"/>
        <v>0.11985479168624169</v>
      </c>
      <c r="B355" s="1">
        <v>42835</v>
      </c>
      <c r="C355" s="1" t="str">
        <f t="shared" si="1004"/>
        <v>April</v>
      </c>
      <c r="D355" t="s">
        <v>12</v>
      </c>
      <c r="E355">
        <v>58.499999999999993</v>
      </c>
      <c r="F355" s="2">
        <v>0.74</v>
      </c>
      <c r="G355">
        <v>48</v>
      </c>
      <c r="H355">
        <v>0.3</v>
      </c>
      <c r="I355">
        <v>25</v>
      </c>
      <c r="J355" s="3">
        <f t="shared" si="1005"/>
        <v>7.5</v>
      </c>
    </row>
    <row r="356" spans="1:10" x14ac:dyDescent="0.25">
      <c r="A356" s="2">
        <f t="shared" ca="1" si="1003"/>
        <v>0.43615630767889335</v>
      </c>
      <c r="B356" s="1">
        <v>42905</v>
      </c>
      <c r="C356" s="1" t="str">
        <f t="shared" si="1004"/>
        <v>June</v>
      </c>
      <c r="D356" t="s">
        <v>12</v>
      </c>
      <c r="E356">
        <v>86.5</v>
      </c>
      <c r="F356" s="2">
        <v>0.56000000000000005</v>
      </c>
      <c r="G356">
        <v>66</v>
      </c>
      <c r="H356">
        <v>0.3</v>
      </c>
      <c r="I356">
        <v>35</v>
      </c>
      <c r="J356" s="3">
        <f t="shared" si="1005"/>
        <v>10.5</v>
      </c>
    </row>
    <row r="357" spans="1:10" x14ac:dyDescent="0.25">
      <c r="A357" s="2">
        <f t="shared" ca="1" si="1003"/>
        <v>0.78274129701652129</v>
      </c>
      <c r="B357" s="1">
        <v>43024</v>
      </c>
      <c r="C357" s="1" t="str">
        <f t="shared" si="1004"/>
        <v>October</v>
      </c>
      <c r="D357" t="s">
        <v>12</v>
      </c>
      <c r="E357">
        <v>58.199999999999996</v>
      </c>
      <c r="F357" s="2">
        <v>0.8</v>
      </c>
      <c r="G357">
        <v>28</v>
      </c>
      <c r="H357">
        <v>0.3</v>
      </c>
      <c r="I357">
        <v>24</v>
      </c>
      <c r="J357" s="3">
        <f t="shared" si="1005"/>
        <v>7.1999999999999993</v>
      </c>
    </row>
    <row r="358" spans="1:10" x14ac:dyDescent="0.25">
      <c r="A358" s="2">
        <f t="shared" ca="1" si="1003"/>
        <v>0.56573212055172073</v>
      </c>
      <c r="B358" s="1">
        <v>42943</v>
      </c>
      <c r="C358" s="1" t="str">
        <f t="shared" si="1004"/>
        <v>July</v>
      </c>
      <c r="D358" t="s">
        <v>18</v>
      </c>
      <c r="E358">
        <v>97.899999999999991</v>
      </c>
      <c r="F358" s="2">
        <v>0.47</v>
      </c>
      <c r="G358">
        <v>74</v>
      </c>
      <c r="H358">
        <v>0.5</v>
      </c>
      <c r="I358">
        <v>43</v>
      </c>
      <c r="J358" s="3">
        <f t="shared" si="1005"/>
        <v>21.5</v>
      </c>
    </row>
    <row r="359" spans="1:10" x14ac:dyDescent="0.25">
      <c r="A359" s="2">
        <f t="shared" ca="1" si="1003"/>
        <v>0.4787962074974752</v>
      </c>
      <c r="B359" s="1">
        <v>42932</v>
      </c>
      <c r="C359" s="1" t="str">
        <f t="shared" si="1004"/>
        <v>July</v>
      </c>
      <c r="D359" t="s">
        <v>10</v>
      </c>
      <c r="E359">
        <v>79.199999999999989</v>
      </c>
      <c r="F359" s="2">
        <v>0.59</v>
      </c>
      <c r="G359">
        <v>50</v>
      </c>
      <c r="H359">
        <v>0.5</v>
      </c>
      <c r="I359">
        <v>34</v>
      </c>
      <c r="J359" s="3">
        <f t="shared" si="1005"/>
        <v>17</v>
      </c>
    </row>
    <row r="360" spans="1:10" x14ac:dyDescent="0.25">
      <c r="A360" s="2">
        <f t="shared" ca="1" si="1003"/>
        <v>0.82078276707209163</v>
      </c>
      <c r="B360" s="1">
        <v>43099</v>
      </c>
      <c r="C360" s="1" t="str">
        <f t="shared" si="1004"/>
        <v>December</v>
      </c>
      <c r="D360" t="s">
        <v>21</v>
      </c>
      <c r="E360">
        <v>30.9</v>
      </c>
      <c r="F360" s="2">
        <v>1.43</v>
      </c>
      <c r="G360">
        <v>22</v>
      </c>
      <c r="H360">
        <v>0.3</v>
      </c>
      <c r="I360">
        <v>13</v>
      </c>
      <c r="J360" s="3">
        <f t="shared" si="1005"/>
        <v>3.9</v>
      </c>
    </row>
    <row r="361" spans="1:10" x14ac:dyDescent="0.25">
      <c r="A361" s="2">
        <f t="shared" ca="1" si="1003"/>
        <v>0.86600184030977301</v>
      </c>
      <c r="B361" s="1">
        <v>42894</v>
      </c>
      <c r="C361" s="1" t="str">
        <f t="shared" si="1004"/>
        <v>June</v>
      </c>
      <c r="D361" t="s">
        <v>18</v>
      </c>
      <c r="E361">
        <v>90.699999999999989</v>
      </c>
      <c r="F361" s="2">
        <v>0.5</v>
      </c>
      <c r="G361">
        <v>46</v>
      </c>
      <c r="H361">
        <v>0.3</v>
      </c>
      <c r="I361">
        <v>39</v>
      </c>
      <c r="J361" s="3">
        <f t="shared" si="1005"/>
        <v>11.7</v>
      </c>
    </row>
    <row r="362" spans="1:10" x14ac:dyDescent="0.25">
      <c r="A362" s="2">
        <f t="shared" ca="1" si="1003"/>
        <v>0.8620213092557365</v>
      </c>
      <c r="B362" s="1">
        <v>43034</v>
      </c>
      <c r="C362" s="1" t="str">
        <f t="shared" si="1004"/>
        <v>October</v>
      </c>
      <c r="D362" t="s">
        <v>18</v>
      </c>
      <c r="E362">
        <v>54.199999999999996</v>
      </c>
      <c r="F362" s="2">
        <v>0.77</v>
      </c>
      <c r="G362">
        <v>47</v>
      </c>
      <c r="H362">
        <v>0.3</v>
      </c>
      <c r="I362">
        <v>24</v>
      </c>
      <c r="J362" s="3">
        <f t="shared" si="1005"/>
        <v>7.1999999999999993</v>
      </c>
    </row>
    <row r="363" spans="1:10" x14ac:dyDescent="0.25">
      <c r="A363" s="2">
        <f t="shared" ca="1" si="1003"/>
        <v>0.78800846230829591</v>
      </c>
      <c r="B363" s="1">
        <v>42743</v>
      </c>
      <c r="C363" s="1" t="str">
        <f t="shared" si="1004"/>
        <v>January</v>
      </c>
      <c r="D363" t="s">
        <v>10</v>
      </c>
      <c r="E363">
        <v>37.5</v>
      </c>
      <c r="F363" s="2">
        <v>1.18</v>
      </c>
      <c r="G363">
        <v>28</v>
      </c>
      <c r="H363">
        <v>0.3</v>
      </c>
      <c r="I363">
        <v>15</v>
      </c>
      <c r="J363" s="3">
        <f t="shared" si="1005"/>
        <v>4.5</v>
      </c>
    </row>
    <row r="364" spans="1:10" x14ac:dyDescent="0.25">
      <c r="A364" s="2">
        <f t="shared" ca="1" si="1003"/>
        <v>0.61011763502427863</v>
      </c>
      <c r="B364" s="1">
        <v>42885</v>
      </c>
      <c r="C364" s="1" t="str">
        <f t="shared" si="1004"/>
        <v>May</v>
      </c>
      <c r="D364" t="s">
        <v>14</v>
      </c>
      <c r="E364">
        <v>75</v>
      </c>
      <c r="F364" s="2">
        <v>0.67</v>
      </c>
      <c r="G364">
        <v>43</v>
      </c>
      <c r="H364">
        <v>0.3</v>
      </c>
      <c r="I364">
        <v>30</v>
      </c>
      <c r="J364" s="3">
        <f t="shared" si="1005"/>
        <v>9</v>
      </c>
    </row>
    <row r="365" spans="1:10" x14ac:dyDescent="0.25">
      <c r="A365" s="2">
        <f t="shared" ca="1" si="1003"/>
        <v>0.4460404281420004</v>
      </c>
      <c r="B365" s="1">
        <v>42805</v>
      </c>
      <c r="C365" s="1" t="str">
        <f t="shared" si="1004"/>
        <v>March</v>
      </c>
      <c r="D365" t="s">
        <v>21</v>
      </c>
      <c r="E365">
        <v>58.199999999999996</v>
      </c>
      <c r="F365" s="2">
        <v>0.83</v>
      </c>
      <c r="G365">
        <v>30</v>
      </c>
      <c r="H365">
        <v>0.3</v>
      </c>
      <c r="I365">
        <v>24</v>
      </c>
      <c r="J365" s="3">
        <f t="shared" si="1005"/>
        <v>7.1999999999999993</v>
      </c>
    </row>
    <row r="366" spans="1:10" x14ac:dyDescent="0.25">
      <c r="A366" s="2">
        <f t="shared" ca="1" si="1003"/>
        <v>0.28714077869177246</v>
      </c>
      <c r="B366" s="1">
        <v>42944</v>
      </c>
      <c r="C366" s="1" t="str">
        <f t="shared" si="1004"/>
        <v>July</v>
      </c>
      <c r="D366" t="s">
        <v>20</v>
      </c>
      <c r="E366">
        <v>87.399999999999991</v>
      </c>
      <c r="F366" s="2">
        <v>0.51</v>
      </c>
      <c r="G366">
        <v>58</v>
      </c>
      <c r="H366">
        <v>0.5</v>
      </c>
      <c r="I366">
        <v>38</v>
      </c>
      <c r="J366" s="3">
        <f t="shared" si="1005"/>
        <v>19</v>
      </c>
    </row>
    <row r="367" spans="1:10" x14ac:dyDescent="0.25">
      <c r="B367" s="1"/>
      <c r="C367" s="1"/>
      <c r="F367" s="2"/>
      <c r="G367" s="4">
        <f>SUBTOTAL(109,Tabel13[Flyers])</f>
        <v>14704</v>
      </c>
      <c r="J367" s="3">
        <f>SUBTOTAL(109,Tabel13[Revenue])</f>
        <v>3183.6999999999985</v>
      </c>
    </row>
  </sheetData>
  <conditionalFormatting sqref="E2:E366">
    <cfRule type="colorScale" priority="7">
      <colorScale>
        <cfvo type="min"/>
        <cfvo type="max"/>
        <color rgb="FFF8696B"/>
        <color rgb="FFFCFCFF"/>
      </colorScale>
    </cfRule>
  </conditionalFormatting>
  <conditionalFormatting sqref="E2:E366">
    <cfRule type="colorScale" priority="1">
      <colorScale>
        <cfvo type="min"/>
        <cfvo type="max"/>
        <color rgb="FFFCFCFF"/>
        <color rgb="FFF8696B"/>
      </colorScale>
    </cfRule>
  </conditionalFormatting>
  <conditionalFormatting sqref="F2:F366">
    <cfRule type="dataBar" priority="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{E28A1745-C32B-4C55-80C5-7040E315CF2B}</x14:id>
        </ext>
      </extLst>
    </cfRule>
  </conditionalFormatting>
  <conditionalFormatting sqref="I2:I366">
    <cfRule type="top10" dxfId="4" priority="4" percent="1" rank="10"/>
  </conditionalFormatting>
  <conditionalFormatting sqref="I2:I366">
    <cfRule type="top10" dxfId="3" priority="3" percent="1" bottom="1" rank="10"/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28A1745-C32B-4C55-80C5-7040E315CF2B}">
            <x14:dataBar minLength="0" maxLength="100" border="1" negativeBarColorSameAsPositive="1" negativeBarBorderColorSameAsPositive="0" axisPosition="none">
              <x14:cfvo type="autoMin"/>
              <x14:cfvo type="autoMax"/>
              <x14:borderColor rgb="FF008AEF"/>
              <x14:negativeBorderColor rgb="FF638EC6"/>
            </x14:dataBar>
          </x14:cfRule>
          <xm:sqref>F2:F366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369"/>
  <sheetViews>
    <sheetView workbookViewId="0">
      <selection activeCell="B3" sqref="B3:C368"/>
    </sheetView>
  </sheetViews>
  <sheetFormatPr defaultRowHeight="15" x14ac:dyDescent="0.25"/>
  <cols>
    <col min="1" max="1" width="13.140625" bestFit="1" customWidth="1"/>
    <col min="2" max="2" width="14.42578125" bestFit="1" customWidth="1"/>
    <col min="3" max="3" width="12.140625" bestFit="1" customWidth="1"/>
  </cols>
  <sheetData>
    <row r="3" spans="1:3" x14ac:dyDescent="0.25">
      <c r="A3" s="5" t="s">
        <v>326</v>
      </c>
      <c r="B3" t="s">
        <v>330</v>
      </c>
      <c r="C3" t="s">
        <v>328</v>
      </c>
    </row>
    <row r="4" spans="1:3" x14ac:dyDescent="0.25">
      <c r="A4" s="8">
        <v>42736</v>
      </c>
      <c r="B4" s="7">
        <v>2</v>
      </c>
      <c r="C4" s="7">
        <v>10</v>
      </c>
    </row>
    <row r="5" spans="1:3" x14ac:dyDescent="0.25">
      <c r="A5" s="8">
        <v>42737</v>
      </c>
      <c r="B5" s="7">
        <v>1.33</v>
      </c>
      <c r="C5" s="7">
        <v>13</v>
      </c>
    </row>
    <row r="6" spans="1:3" x14ac:dyDescent="0.25">
      <c r="A6" s="8">
        <v>42738</v>
      </c>
      <c r="B6" s="7">
        <v>1.33</v>
      </c>
      <c r="C6" s="7">
        <v>15</v>
      </c>
    </row>
    <row r="7" spans="1:3" x14ac:dyDescent="0.25">
      <c r="A7" s="8">
        <v>42739</v>
      </c>
      <c r="B7" s="7">
        <v>1.05</v>
      </c>
      <c r="C7" s="7">
        <v>17</v>
      </c>
    </row>
    <row r="8" spans="1:3" x14ac:dyDescent="0.25">
      <c r="A8" s="8">
        <v>42740</v>
      </c>
      <c r="B8" s="7">
        <v>1</v>
      </c>
      <c r="C8" s="7">
        <v>18</v>
      </c>
    </row>
    <row r="9" spans="1:3" x14ac:dyDescent="0.25">
      <c r="A9" s="8">
        <v>42741</v>
      </c>
      <c r="B9" s="7">
        <v>1.54</v>
      </c>
      <c r="C9" s="7">
        <v>11</v>
      </c>
    </row>
    <row r="10" spans="1:3" x14ac:dyDescent="0.25">
      <c r="A10" s="8">
        <v>42742</v>
      </c>
      <c r="B10" s="7">
        <v>1.54</v>
      </c>
      <c r="C10" s="7">
        <v>13</v>
      </c>
    </row>
    <row r="11" spans="1:3" x14ac:dyDescent="0.25">
      <c r="A11" s="8">
        <v>42743</v>
      </c>
      <c r="B11" s="7">
        <v>1.18</v>
      </c>
      <c r="C11" s="7">
        <v>15</v>
      </c>
    </row>
    <row r="12" spans="1:3" x14ac:dyDescent="0.25">
      <c r="A12" s="8">
        <v>42744</v>
      </c>
      <c r="B12" s="7">
        <v>1.18</v>
      </c>
      <c r="C12" s="7">
        <v>17</v>
      </c>
    </row>
    <row r="13" spans="1:3" x14ac:dyDescent="0.25">
      <c r="A13" s="8">
        <v>42745</v>
      </c>
      <c r="B13" s="7">
        <v>1.05</v>
      </c>
      <c r="C13" s="7">
        <v>18</v>
      </c>
    </row>
    <row r="14" spans="1:3" x14ac:dyDescent="0.25">
      <c r="A14" s="8">
        <v>42746</v>
      </c>
      <c r="B14" s="7">
        <v>1.54</v>
      </c>
      <c r="C14" s="7">
        <v>12</v>
      </c>
    </row>
    <row r="15" spans="1:3" x14ac:dyDescent="0.25">
      <c r="A15" s="8">
        <v>42747</v>
      </c>
      <c r="B15" s="7">
        <v>1.33</v>
      </c>
      <c r="C15" s="7">
        <v>14</v>
      </c>
    </row>
    <row r="16" spans="1:3" x14ac:dyDescent="0.25">
      <c r="A16" s="8">
        <v>42748</v>
      </c>
      <c r="B16" s="7">
        <v>1.33</v>
      </c>
      <c r="C16" s="7">
        <v>15</v>
      </c>
    </row>
    <row r="17" spans="1:3" x14ac:dyDescent="0.25">
      <c r="A17" s="8">
        <v>42749</v>
      </c>
      <c r="B17" s="7">
        <v>1.05</v>
      </c>
      <c r="C17" s="7">
        <v>17</v>
      </c>
    </row>
    <row r="18" spans="1:3" x14ac:dyDescent="0.25">
      <c r="A18" s="8">
        <v>42750</v>
      </c>
      <c r="B18" s="7">
        <v>1.1100000000000001</v>
      </c>
      <c r="C18" s="7">
        <v>18</v>
      </c>
    </row>
    <row r="19" spans="1:3" x14ac:dyDescent="0.25">
      <c r="A19" s="8">
        <v>42751</v>
      </c>
      <c r="B19" s="7">
        <v>1.67</v>
      </c>
      <c r="C19" s="7">
        <v>12</v>
      </c>
    </row>
    <row r="20" spans="1:3" x14ac:dyDescent="0.25">
      <c r="A20" s="8">
        <v>42752</v>
      </c>
      <c r="B20" s="7">
        <v>1.43</v>
      </c>
      <c r="C20" s="7">
        <v>14</v>
      </c>
    </row>
    <row r="21" spans="1:3" x14ac:dyDescent="0.25">
      <c r="A21" s="8">
        <v>42753</v>
      </c>
      <c r="B21" s="7">
        <v>1.18</v>
      </c>
      <c r="C21" s="7">
        <v>16</v>
      </c>
    </row>
    <row r="22" spans="1:3" x14ac:dyDescent="0.25">
      <c r="A22" s="8">
        <v>42754</v>
      </c>
      <c r="B22" s="7">
        <v>1.18</v>
      </c>
      <c r="C22" s="7">
        <v>17</v>
      </c>
    </row>
    <row r="23" spans="1:3" x14ac:dyDescent="0.25">
      <c r="A23" s="8">
        <v>42755</v>
      </c>
      <c r="B23" s="7">
        <v>1.43</v>
      </c>
      <c r="C23" s="7">
        <v>12</v>
      </c>
    </row>
    <row r="24" spans="1:3" x14ac:dyDescent="0.25">
      <c r="A24" s="8">
        <v>42756</v>
      </c>
      <c r="B24" s="7">
        <v>1.25</v>
      </c>
      <c r="C24" s="7">
        <v>14</v>
      </c>
    </row>
    <row r="25" spans="1:3" x14ac:dyDescent="0.25">
      <c r="A25" s="8">
        <v>42757</v>
      </c>
      <c r="B25" s="7">
        <v>1.1100000000000001</v>
      </c>
      <c r="C25" s="7">
        <v>16</v>
      </c>
    </row>
    <row r="26" spans="1:3" x14ac:dyDescent="0.25">
      <c r="A26" s="8">
        <v>42758</v>
      </c>
      <c r="B26" s="7">
        <v>1.05</v>
      </c>
      <c r="C26" s="7">
        <v>17</v>
      </c>
    </row>
    <row r="27" spans="1:3" x14ac:dyDescent="0.25">
      <c r="A27" s="8">
        <v>42759</v>
      </c>
      <c r="B27" s="7">
        <v>1.54</v>
      </c>
      <c r="C27" s="7">
        <v>12</v>
      </c>
    </row>
    <row r="28" spans="1:3" x14ac:dyDescent="0.25">
      <c r="A28" s="8">
        <v>42760</v>
      </c>
      <c r="B28" s="7">
        <v>1.25</v>
      </c>
      <c r="C28" s="7">
        <v>14</v>
      </c>
    </row>
    <row r="29" spans="1:3" x14ac:dyDescent="0.25">
      <c r="A29" s="8">
        <v>42761</v>
      </c>
      <c r="B29" s="7">
        <v>1.25</v>
      </c>
      <c r="C29" s="7">
        <v>16</v>
      </c>
    </row>
    <row r="30" spans="1:3" x14ac:dyDescent="0.25">
      <c r="A30" s="8">
        <v>42762</v>
      </c>
      <c r="B30" s="7">
        <v>1.05</v>
      </c>
      <c r="C30" s="7">
        <v>17</v>
      </c>
    </row>
    <row r="31" spans="1:3" x14ac:dyDescent="0.25">
      <c r="A31" s="8">
        <v>42763</v>
      </c>
      <c r="B31" s="7">
        <v>1.33</v>
      </c>
      <c r="C31" s="7">
        <v>13</v>
      </c>
    </row>
    <row r="32" spans="1:3" x14ac:dyDescent="0.25">
      <c r="A32" s="8">
        <v>42764</v>
      </c>
      <c r="B32" s="7">
        <v>1.33</v>
      </c>
      <c r="C32" s="7">
        <v>14</v>
      </c>
    </row>
    <row r="33" spans="1:3" x14ac:dyDescent="0.25">
      <c r="A33" s="8">
        <v>42765</v>
      </c>
      <c r="B33" s="7">
        <v>1.05</v>
      </c>
      <c r="C33" s="7">
        <v>17</v>
      </c>
    </row>
    <row r="34" spans="1:3" x14ac:dyDescent="0.25">
      <c r="A34" s="8">
        <v>42766</v>
      </c>
      <c r="B34" s="7">
        <v>1.05</v>
      </c>
      <c r="C34" s="7">
        <v>18</v>
      </c>
    </row>
    <row r="35" spans="1:3" x14ac:dyDescent="0.25">
      <c r="A35" s="8">
        <v>42767</v>
      </c>
      <c r="B35" s="7">
        <v>1</v>
      </c>
      <c r="C35" s="7">
        <v>18</v>
      </c>
    </row>
    <row r="36" spans="1:3" x14ac:dyDescent="0.25">
      <c r="A36" s="8">
        <v>42768</v>
      </c>
      <c r="B36" s="7">
        <v>1</v>
      </c>
      <c r="C36" s="7">
        <v>20</v>
      </c>
    </row>
    <row r="37" spans="1:3" x14ac:dyDescent="0.25">
      <c r="A37" s="8">
        <v>42769</v>
      </c>
      <c r="B37" s="7">
        <v>0.87</v>
      </c>
      <c r="C37" s="7">
        <v>21</v>
      </c>
    </row>
    <row r="38" spans="1:3" x14ac:dyDescent="0.25">
      <c r="A38" s="8">
        <v>42770</v>
      </c>
      <c r="B38" s="7">
        <v>0.83</v>
      </c>
      <c r="C38" s="7">
        <v>22</v>
      </c>
    </row>
    <row r="39" spans="1:3" x14ac:dyDescent="0.25">
      <c r="A39" s="8">
        <v>42771</v>
      </c>
      <c r="B39" s="7">
        <v>1.1100000000000001</v>
      </c>
      <c r="C39" s="7">
        <v>18</v>
      </c>
    </row>
    <row r="40" spans="1:3" x14ac:dyDescent="0.25">
      <c r="A40" s="8">
        <v>42772</v>
      </c>
      <c r="B40" s="7">
        <v>0.95</v>
      </c>
      <c r="C40" s="7">
        <v>20</v>
      </c>
    </row>
    <row r="41" spans="1:3" x14ac:dyDescent="0.25">
      <c r="A41" s="8">
        <v>42773</v>
      </c>
      <c r="B41" s="7">
        <v>0.87</v>
      </c>
      <c r="C41" s="7">
        <v>21</v>
      </c>
    </row>
    <row r="42" spans="1:3" x14ac:dyDescent="0.25">
      <c r="A42" s="8">
        <v>42774</v>
      </c>
      <c r="B42" s="7">
        <v>0.87</v>
      </c>
      <c r="C42" s="7">
        <v>22</v>
      </c>
    </row>
    <row r="43" spans="1:3" x14ac:dyDescent="0.25">
      <c r="A43" s="8">
        <v>42775</v>
      </c>
      <c r="B43" s="7">
        <v>1</v>
      </c>
      <c r="C43" s="7">
        <v>19</v>
      </c>
    </row>
    <row r="44" spans="1:3" x14ac:dyDescent="0.25">
      <c r="A44" s="8">
        <v>42776</v>
      </c>
      <c r="B44" s="7">
        <v>0.91</v>
      </c>
      <c r="C44" s="7">
        <v>20</v>
      </c>
    </row>
    <row r="45" spans="1:3" x14ac:dyDescent="0.25">
      <c r="A45" s="8">
        <v>42777</v>
      </c>
      <c r="B45" s="7">
        <v>0.91</v>
      </c>
      <c r="C45" s="7">
        <v>21</v>
      </c>
    </row>
    <row r="46" spans="1:3" x14ac:dyDescent="0.25">
      <c r="A46" s="8">
        <v>42778</v>
      </c>
      <c r="B46" s="7">
        <v>0.83</v>
      </c>
      <c r="C46" s="7">
        <v>22</v>
      </c>
    </row>
    <row r="47" spans="1:3" x14ac:dyDescent="0.25">
      <c r="A47" s="8">
        <v>42779</v>
      </c>
      <c r="B47" s="7">
        <v>1.1100000000000001</v>
      </c>
      <c r="C47" s="7">
        <v>18</v>
      </c>
    </row>
    <row r="48" spans="1:3" x14ac:dyDescent="0.25">
      <c r="A48" s="8">
        <v>42780</v>
      </c>
      <c r="B48" s="7">
        <v>0.95</v>
      </c>
      <c r="C48" s="7">
        <v>19</v>
      </c>
    </row>
    <row r="49" spans="1:3" x14ac:dyDescent="0.25">
      <c r="A49" s="8">
        <v>42781</v>
      </c>
      <c r="B49" s="7">
        <v>0.91</v>
      </c>
      <c r="C49" s="7">
        <v>20</v>
      </c>
    </row>
    <row r="50" spans="1:3" x14ac:dyDescent="0.25">
      <c r="A50" s="8">
        <v>42782</v>
      </c>
      <c r="B50" s="7">
        <v>0.87</v>
      </c>
      <c r="C50" s="7">
        <v>21</v>
      </c>
    </row>
    <row r="51" spans="1:3" x14ac:dyDescent="0.25">
      <c r="A51" s="8">
        <v>42783</v>
      </c>
      <c r="B51" s="7">
        <v>1</v>
      </c>
      <c r="C51" s="7">
        <v>18</v>
      </c>
    </row>
    <row r="52" spans="1:3" x14ac:dyDescent="0.25">
      <c r="A52" s="8">
        <v>42784</v>
      </c>
      <c r="B52" s="7">
        <v>0.95</v>
      </c>
      <c r="C52" s="7">
        <v>19</v>
      </c>
    </row>
    <row r="53" spans="1:3" x14ac:dyDescent="0.25">
      <c r="A53" s="8">
        <v>42785</v>
      </c>
      <c r="B53" s="7">
        <v>0.95</v>
      </c>
      <c r="C53" s="7">
        <v>20</v>
      </c>
    </row>
    <row r="54" spans="1:3" x14ac:dyDescent="0.25">
      <c r="A54" s="8">
        <v>42786</v>
      </c>
      <c r="B54" s="7">
        <v>0.95</v>
      </c>
      <c r="C54" s="7">
        <v>21</v>
      </c>
    </row>
    <row r="55" spans="1:3" x14ac:dyDescent="0.25">
      <c r="A55" s="8">
        <v>42787</v>
      </c>
      <c r="B55" s="7">
        <v>1</v>
      </c>
      <c r="C55" s="7">
        <v>18</v>
      </c>
    </row>
    <row r="56" spans="1:3" x14ac:dyDescent="0.25">
      <c r="A56" s="8">
        <v>42788</v>
      </c>
      <c r="B56" s="7">
        <v>0.95</v>
      </c>
      <c r="C56" s="7">
        <v>19</v>
      </c>
    </row>
    <row r="57" spans="1:3" x14ac:dyDescent="0.25">
      <c r="A57" s="8">
        <v>42789</v>
      </c>
      <c r="B57" s="7">
        <v>1</v>
      </c>
      <c r="C57" s="7">
        <v>20</v>
      </c>
    </row>
    <row r="58" spans="1:3" x14ac:dyDescent="0.25">
      <c r="A58" s="8">
        <v>42790</v>
      </c>
      <c r="B58" s="7">
        <v>0.87</v>
      </c>
      <c r="C58" s="7">
        <v>21</v>
      </c>
    </row>
    <row r="59" spans="1:3" x14ac:dyDescent="0.25">
      <c r="A59" s="8">
        <v>42791</v>
      </c>
      <c r="B59" s="7">
        <v>1</v>
      </c>
      <c r="C59" s="7">
        <v>18</v>
      </c>
    </row>
    <row r="60" spans="1:3" x14ac:dyDescent="0.25">
      <c r="A60" s="8">
        <v>42792</v>
      </c>
      <c r="B60" s="7">
        <v>1.05</v>
      </c>
      <c r="C60" s="7">
        <v>19</v>
      </c>
    </row>
    <row r="61" spans="1:3" x14ac:dyDescent="0.25">
      <c r="A61" s="8">
        <v>42793</v>
      </c>
      <c r="B61" s="7">
        <v>1</v>
      </c>
      <c r="C61" s="7">
        <v>20</v>
      </c>
    </row>
    <row r="62" spans="1:3" x14ac:dyDescent="0.25">
      <c r="A62" s="8">
        <v>42794</v>
      </c>
      <c r="B62" s="7">
        <v>0.91</v>
      </c>
      <c r="C62" s="7">
        <v>22</v>
      </c>
    </row>
    <row r="63" spans="1:3" x14ac:dyDescent="0.25">
      <c r="A63" s="8">
        <v>42795</v>
      </c>
      <c r="B63" s="7">
        <v>0.87</v>
      </c>
      <c r="C63" s="7">
        <v>23</v>
      </c>
    </row>
    <row r="64" spans="1:3" x14ac:dyDescent="0.25">
      <c r="A64" s="8">
        <v>42796</v>
      </c>
      <c r="B64" s="7">
        <v>0.8</v>
      </c>
      <c r="C64" s="7">
        <v>24</v>
      </c>
    </row>
    <row r="65" spans="1:3" x14ac:dyDescent="0.25">
      <c r="A65" s="8">
        <v>42797</v>
      </c>
      <c r="B65" s="7">
        <v>0.77</v>
      </c>
      <c r="C65" s="7">
        <v>24</v>
      </c>
    </row>
    <row r="66" spans="1:3" x14ac:dyDescent="0.25">
      <c r="A66" s="8">
        <v>42798</v>
      </c>
      <c r="B66" s="7">
        <v>0.77</v>
      </c>
      <c r="C66" s="7">
        <v>25</v>
      </c>
    </row>
    <row r="67" spans="1:3" x14ac:dyDescent="0.25">
      <c r="A67" s="8">
        <v>42799</v>
      </c>
      <c r="B67" s="7">
        <v>0.87</v>
      </c>
      <c r="C67" s="7">
        <v>23</v>
      </c>
    </row>
    <row r="68" spans="1:3" x14ac:dyDescent="0.25">
      <c r="A68" s="8">
        <v>42800</v>
      </c>
      <c r="B68" s="7">
        <v>0.77</v>
      </c>
      <c r="C68" s="7">
        <v>24</v>
      </c>
    </row>
    <row r="69" spans="1:3" x14ac:dyDescent="0.25">
      <c r="A69" s="8">
        <v>42801</v>
      </c>
      <c r="B69" s="7">
        <v>0.77</v>
      </c>
      <c r="C69" s="7">
        <v>24</v>
      </c>
    </row>
    <row r="70" spans="1:3" x14ac:dyDescent="0.25">
      <c r="A70" s="8">
        <v>42802</v>
      </c>
      <c r="B70" s="7">
        <v>0.77</v>
      </c>
      <c r="C70" s="7">
        <v>25</v>
      </c>
    </row>
    <row r="71" spans="1:3" x14ac:dyDescent="0.25">
      <c r="A71" s="8">
        <v>42803</v>
      </c>
      <c r="B71" s="7">
        <v>0.8</v>
      </c>
      <c r="C71" s="7">
        <v>23</v>
      </c>
    </row>
    <row r="72" spans="1:3" x14ac:dyDescent="0.25">
      <c r="A72" s="8">
        <v>42804</v>
      </c>
      <c r="B72" s="7">
        <v>0.83</v>
      </c>
      <c r="C72" s="7">
        <v>24</v>
      </c>
    </row>
    <row r="73" spans="1:3" x14ac:dyDescent="0.25">
      <c r="A73" s="8">
        <v>42805</v>
      </c>
      <c r="B73" s="7">
        <v>0.83</v>
      </c>
      <c r="C73" s="7">
        <v>24</v>
      </c>
    </row>
    <row r="74" spans="1:3" x14ac:dyDescent="0.25">
      <c r="A74" s="8">
        <v>42806</v>
      </c>
      <c r="B74" s="7">
        <v>0.74</v>
      </c>
      <c r="C74" s="7">
        <v>25</v>
      </c>
    </row>
    <row r="75" spans="1:3" x14ac:dyDescent="0.25">
      <c r="A75" s="8">
        <v>42807</v>
      </c>
      <c r="B75" s="7">
        <v>0.87</v>
      </c>
      <c r="C75" s="7">
        <v>23</v>
      </c>
    </row>
    <row r="76" spans="1:3" x14ac:dyDescent="0.25">
      <c r="A76" s="8">
        <v>42808</v>
      </c>
      <c r="B76" s="7">
        <v>0.87</v>
      </c>
      <c r="C76" s="7">
        <v>23</v>
      </c>
    </row>
    <row r="77" spans="1:3" x14ac:dyDescent="0.25">
      <c r="A77" s="8">
        <v>42809</v>
      </c>
      <c r="B77" s="7">
        <v>0.83</v>
      </c>
      <c r="C77" s="7">
        <v>24</v>
      </c>
    </row>
    <row r="78" spans="1:3" x14ac:dyDescent="0.25">
      <c r="A78" s="8">
        <v>42810</v>
      </c>
      <c r="B78" s="7">
        <v>0.83</v>
      </c>
      <c r="C78" s="7">
        <v>24</v>
      </c>
    </row>
    <row r="79" spans="1:3" x14ac:dyDescent="0.25">
      <c r="A79" s="8">
        <v>42811</v>
      </c>
      <c r="B79" s="7">
        <v>0.77</v>
      </c>
      <c r="C79" s="7">
        <v>25</v>
      </c>
    </row>
    <row r="80" spans="1:3" x14ac:dyDescent="0.25">
      <c r="A80" s="8">
        <v>42812</v>
      </c>
      <c r="B80" s="7">
        <v>0.83</v>
      </c>
      <c r="C80" s="7">
        <v>23</v>
      </c>
    </row>
    <row r="81" spans="1:3" x14ac:dyDescent="0.25">
      <c r="A81" s="8">
        <v>42813</v>
      </c>
      <c r="B81" s="7">
        <v>0.83</v>
      </c>
      <c r="C81" s="7">
        <v>23</v>
      </c>
    </row>
    <row r="82" spans="1:3" x14ac:dyDescent="0.25">
      <c r="A82" s="8">
        <v>42814</v>
      </c>
      <c r="B82" s="7">
        <v>0.77</v>
      </c>
      <c r="C82" s="7">
        <v>24</v>
      </c>
    </row>
    <row r="83" spans="1:3" x14ac:dyDescent="0.25">
      <c r="A83" s="8">
        <v>42815</v>
      </c>
      <c r="B83" s="7">
        <v>0.83</v>
      </c>
      <c r="C83" s="7">
        <v>24</v>
      </c>
    </row>
    <row r="84" spans="1:3" x14ac:dyDescent="0.25">
      <c r="A84" s="8">
        <v>42816</v>
      </c>
      <c r="B84" s="7">
        <v>0.74</v>
      </c>
      <c r="C84" s="7">
        <v>25</v>
      </c>
    </row>
    <row r="85" spans="1:3" x14ac:dyDescent="0.25">
      <c r="A85" s="8">
        <v>42817</v>
      </c>
      <c r="B85" s="7">
        <v>0.87</v>
      </c>
      <c r="C85" s="7">
        <v>23</v>
      </c>
    </row>
    <row r="86" spans="1:3" x14ac:dyDescent="0.25">
      <c r="A86" s="8">
        <v>42818</v>
      </c>
      <c r="B86" s="7">
        <v>0.83</v>
      </c>
      <c r="C86" s="7">
        <v>23</v>
      </c>
    </row>
    <row r="87" spans="1:3" x14ac:dyDescent="0.25">
      <c r="A87" s="8">
        <v>42819</v>
      </c>
      <c r="B87" s="7">
        <v>0.8</v>
      </c>
      <c r="C87" s="7">
        <v>24</v>
      </c>
    </row>
    <row r="88" spans="1:3" x14ac:dyDescent="0.25">
      <c r="A88" s="8">
        <v>42820</v>
      </c>
      <c r="B88" s="7">
        <v>0.77</v>
      </c>
      <c r="C88" s="7">
        <v>25</v>
      </c>
    </row>
    <row r="89" spans="1:3" x14ac:dyDescent="0.25">
      <c r="A89" s="8">
        <v>42821</v>
      </c>
      <c r="B89" s="7">
        <v>0.74</v>
      </c>
      <c r="C89" s="7">
        <v>25</v>
      </c>
    </row>
    <row r="90" spans="1:3" x14ac:dyDescent="0.25">
      <c r="A90" s="8">
        <v>42822</v>
      </c>
      <c r="B90" s="7">
        <v>0.83</v>
      </c>
      <c r="C90" s="7">
        <v>23</v>
      </c>
    </row>
    <row r="91" spans="1:3" x14ac:dyDescent="0.25">
      <c r="A91" s="8">
        <v>42823</v>
      </c>
      <c r="B91" s="7">
        <v>0.83</v>
      </c>
      <c r="C91" s="7">
        <v>24</v>
      </c>
    </row>
    <row r="92" spans="1:3" x14ac:dyDescent="0.25">
      <c r="A92" s="8">
        <v>42824</v>
      </c>
      <c r="B92" s="7">
        <v>0.8</v>
      </c>
      <c r="C92" s="7">
        <v>24</v>
      </c>
    </row>
    <row r="93" spans="1:3" x14ac:dyDescent="0.25">
      <c r="A93" s="8">
        <v>42825</v>
      </c>
      <c r="B93" s="7">
        <v>0.77</v>
      </c>
      <c r="C93" s="7">
        <v>25</v>
      </c>
    </row>
    <row r="94" spans="1:3" x14ac:dyDescent="0.25">
      <c r="A94" s="8">
        <v>42826</v>
      </c>
      <c r="B94" s="7">
        <v>0.8</v>
      </c>
      <c r="C94" s="7">
        <v>25</v>
      </c>
    </row>
    <row r="95" spans="1:3" x14ac:dyDescent="0.25">
      <c r="A95" s="8">
        <v>42827</v>
      </c>
      <c r="B95" s="7">
        <v>0.74</v>
      </c>
      <c r="C95" s="7">
        <v>26</v>
      </c>
    </row>
    <row r="96" spans="1:3" x14ac:dyDescent="0.25">
      <c r="A96" s="8">
        <v>42828</v>
      </c>
      <c r="B96" s="7">
        <v>0.74</v>
      </c>
      <c r="C96" s="7">
        <v>26</v>
      </c>
    </row>
    <row r="97" spans="1:3" x14ac:dyDescent="0.25">
      <c r="A97" s="8">
        <v>42829</v>
      </c>
      <c r="B97" s="7">
        <v>0.71</v>
      </c>
      <c r="C97" s="7">
        <v>27</v>
      </c>
    </row>
    <row r="98" spans="1:3" x14ac:dyDescent="0.25">
      <c r="A98" s="8">
        <v>42830</v>
      </c>
      <c r="B98" s="7">
        <v>0.71</v>
      </c>
      <c r="C98" s="7">
        <v>28</v>
      </c>
    </row>
    <row r="99" spans="1:3" x14ac:dyDescent="0.25">
      <c r="A99" s="8">
        <v>42831</v>
      </c>
      <c r="B99" s="7">
        <v>0.8</v>
      </c>
      <c r="C99" s="7">
        <v>25</v>
      </c>
    </row>
    <row r="100" spans="1:3" x14ac:dyDescent="0.25">
      <c r="A100" s="8">
        <v>42832</v>
      </c>
      <c r="B100" s="7">
        <v>0.74</v>
      </c>
      <c r="C100" s="7">
        <v>26</v>
      </c>
    </row>
    <row r="101" spans="1:3" x14ac:dyDescent="0.25">
      <c r="A101" s="8">
        <v>42833</v>
      </c>
      <c r="B101" s="7">
        <v>0.74</v>
      </c>
      <c r="C101" s="7">
        <v>26</v>
      </c>
    </row>
    <row r="102" spans="1:3" x14ac:dyDescent="0.25">
      <c r="A102" s="8">
        <v>42834</v>
      </c>
      <c r="B102" s="7">
        <v>0.69</v>
      </c>
      <c r="C102" s="7">
        <v>27</v>
      </c>
    </row>
    <row r="103" spans="1:3" x14ac:dyDescent="0.25">
      <c r="A103" s="8">
        <v>42835</v>
      </c>
      <c r="B103" s="7">
        <v>0.74</v>
      </c>
      <c r="C103" s="7">
        <v>25</v>
      </c>
    </row>
    <row r="104" spans="1:3" x14ac:dyDescent="0.25">
      <c r="A104" s="8">
        <v>42836</v>
      </c>
      <c r="B104" s="7">
        <v>0.74</v>
      </c>
      <c r="C104" s="7">
        <v>26</v>
      </c>
    </row>
    <row r="105" spans="1:3" x14ac:dyDescent="0.25">
      <c r="A105" s="8">
        <v>42837</v>
      </c>
      <c r="B105" s="7">
        <v>0.74</v>
      </c>
      <c r="C105" s="7">
        <v>27</v>
      </c>
    </row>
    <row r="106" spans="1:3" x14ac:dyDescent="0.25">
      <c r="A106" s="8">
        <v>42838</v>
      </c>
      <c r="B106" s="7">
        <v>0.69</v>
      </c>
      <c r="C106" s="7">
        <v>27</v>
      </c>
    </row>
    <row r="107" spans="1:3" x14ac:dyDescent="0.25">
      <c r="A107" s="8">
        <v>42839</v>
      </c>
      <c r="B107" s="7">
        <v>0.77</v>
      </c>
      <c r="C107" s="7">
        <v>25</v>
      </c>
    </row>
    <row r="108" spans="1:3" x14ac:dyDescent="0.25">
      <c r="A108" s="8">
        <v>42840</v>
      </c>
      <c r="B108" s="7">
        <v>0.74</v>
      </c>
      <c r="C108" s="7">
        <v>26</v>
      </c>
    </row>
    <row r="109" spans="1:3" x14ac:dyDescent="0.25">
      <c r="A109" s="8">
        <v>42841</v>
      </c>
      <c r="B109" s="7">
        <v>0.69</v>
      </c>
      <c r="C109" s="7">
        <v>27</v>
      </c>
    </row>
    <row r="110" spans="1:3" x14ac:dyDescent="0.25">
      <c r="A110" s="8">
        <v>42842</v>
      </c>
      <c r="B110" s="7">
        <v>0.71</v>
      </c>
      <c r="C110" s="7">
        <v>27</v>
      </c>
    </row>
    <row r="111" spans="1:3" x14ac:dyDescent="0.25">
      <c r="A111" s="8">
        <v>42843</v>
      </c>
      <c r="B111" s="7">
        <v>0.74</v>
      </c>
      <c r="C111" s="7">
        <v>25</v>
      </c>
    </row>
    <row r="112" spans="1:3" x14ac:dyDescent="0.25">
      <c r="A112" s="8">
        <v>42844</v>
      </c>
      <c r="B112" s="7">
        <v>0.77</v>
      </c>
      <c r="C112" s="7">
        <v>26</v>
      </c>
    </row>
    <row r="113" spans="1:3" x14ac:dyDescent="0.25">
      <c r="A113" s="8">
        <v>42845</v>
      </c>
      <c r="B113" s="7">
        <v>0.69</v>
      </c>
      <c r="C113" s="7">
        <v>27</v>
      </c>
    </row>
    <row r="114" spans="1:3" x14ac:dyDescent="0.25">
      <c r="A114" s="8">
        <v>42846</v>
      </c>
      <c r="B114" s="7">
        <v>0.74</v>
      </c>
      <c r="C114" s="7">
        <v>27</v>
      </c>
    </row>
    <row r="115" spans="1:3" x14ac:dyDescent="0.25">
      <c r="A115" s="8">
        <v>42847</v>
      </c>
      <c r="B115" s="7">
        <v>0.77</v>
      </c>
      <c r="C115" s="7">
        <v>25</v>
      </c>
    </row>
    <row r="116" spans="1:3" x14ac:dyDescent="0.25">
      <c r="A116" s="8">
        <v>42848</v>
      </c>
      <c r="B116" s="7">
        <v>0.77</v>
      </c>
      <c r="C116" s="7">
        <v>26</v>
      </c>
    </row>
    <row r="117" spans="1:3" x14ac:dyDescent="0.25">
      <c r="A117" s="8">
        <v>42849</v>
      </c>
      <c r="B117" s="7">
        <v>0.69</v>
      </c>
      <c r="C117" s="7">
        <v>27</v>
      </c>
    </row>
    <row r="118" spans="1:3" x14ac:dyDescent="0.25">
      <c r="A118" s="8">
        <v>42850</v>
      </c>
      <c r="B118" s="7">
        <v>0.71</v>
      </c>
      <c r="C118" s="7">
        <v>27</v>
      </c>
    </row>
    <row r="119" spans="1:3" x14ac:dyDescent="0.25">
      <c r="A119" s="8">
        <v>42851</v>
      </c>
      <c r="B119" s="7">
        <v>0.8</v>
      </c>
      <c r="C119" s="7">
        <v>25</v>
      </c>
    </row>
    <row r="120" spans="1:3" x14ac:dyDescent="0.25">
      <c r="A120" s="8">
        <v>42852</v>
      </c>
      <c r="B120" s="7">
        <v>0.77</v>
      </c>
      <c r="C120" s="7">
        <v>25</v>
      </c>
    </row>
    <row r="121" spans="1:3" x14ac:dyDescent="0.25">
      <c r="A121" s="8">
        <v>42853</v>
      </c>
      <c r="B121" s="7">
        <v>0.74</v>
      </c>
      <c r="C121" s="7">
        <v>26</v>
      </c>
    </row>
    <row r="122" spans="1:3" x14ac:dyDescent="0.25">
      <c r="A122" s="8">
        <v>42854</v>
      </c>
      <c r="B122" s="7">
        <v>0.71</v>
      </c>
      <c r="C122" s="7">
        <v>27</v>
      </c>
    </row>
    <row r="123" spans="1:3" x14ac:dyDescent="0.25">
      <c r="A123" s="8">
        <v>42855</v>
      </c>
      <c r="B123" s="7">
        <v>0.74</v>
      </c>
      <c r="C123" s="7">
        <v>27</v>
      </c>
    </row>
    <row r="124" spans="1:3" x14ac:dyDescent="0.25">
      <c r="A124" s="8">
        <v>42856</v>
      </c>
      <c r="B124" s="7">
        <v>0.65</v>
      </c>
      <c r="C124" s="7">
        <v>29</v>
      </c>
    </row>
    <row r="125" spans="1:3" x14ac:dyDescent="0.25">
      <c r="A125" s="8">
        <v>42857</v>
      </c>
      <c r="B125" s="7">
        <v>0.69</v>
      </c>
      <c r="C125" s="7">
        <v>29</v>
      </c>
    </row>
    <row r="126" spans="1:3" x14ac:dyDescent="0.25">
      <c r="A126" s="8">
        <v>42858</v>
      </c>
      <c r="B126" s="7">
        <v>0.63</v>
      </c>
      <c r="C126" s="7">
        <v>30</v>
      </c>
    </row>
    <row r="127" spans="1:3" x14ac:dyDescent="0.25">
      <c r="A127" s="8">
        <v>42859</v>
      </c>
      <c r="B127" s="7">
        <v>0.63</v>
      </c>
      <c r="C127" s="7">
        <v>31</v>
      </c>
    </row>
    <row r="128" spans="1:3" x14ac:dyDescent="0.25">
      <c r="A128" s="8">
        <v>42860</v>
      </c>
      <c r="B128" s="7">
        <v>0.71</v>
      </c>
      <c r="C128" s="7">
        <v>28</v>
      </c>
    </row>
    <row r="129" spans="1:3" x14ac:dyDescent="0.25">
      <c r="A129" s="8">
        <v>42861</v>
      </c>
      <c r="B129" s="7">
        <v>0.67</v>
      </c>
      <c r="C129" s="7">
        <v>29</v>
      </c>
    </row>
    <row r="130" spans="1:3" x14ac:dyDescent="0.25">
      <c r="A130" s="8">
        <v>42862</v>
      </c>
      <c r="B130" s="7">
        <v>0.65</v>
      </c>
      <c r="C130" s="7">
        <v>29</v>
      </c>
    </row>
    <row r="131" spans="1:3" x14ac:dyDescent="0.25">
      <c r="A131" s="8">
        <v>42863</v>
      </c>
      <c r="B131" s="7">
        <v>0.67</v>
      </c>
      <c r="C131" s="7">
        <v>30</v>
      </c>
    </row>
    <row r="132" spans="1:3" x14ac:dyDescent="0.25">
      <c r="A132" s="8">
        <v>42864</v>
      </c>
      <c r="B132" s="7">
        <v>0.63</v>
      </c>
      <c r="C132" s="7">
        <v>31</v>
      </c>
    </row>
    <row r="133" spans="1:3" x14ac:dyDescent="0.25">
      <c r="A133" s="8">
        <v>42865</v>
      </c>
      <c r="B133" s="7">
        <v>0.69</v>
      </c>
      <c r="C133" s="7">
        <v>28</v>
      </c>
    </row>
    <row r="134" spans="1:3" x14ac:dyDescent="0.25">
      <c r="A134" s="8">
        <v>42866</v>
      </c>
      <c r="B134" s="7">
        <v>0.67</v>
      </c>
      <c r="C134" s="7">
        <v>29</v>
      </c>
    </row>
    <row r="135" spans="1:3" x14ac:dyDescent="0.25">
      <c r="A135" s="8">
        <v>42867</v>
      </c>
      <c r="B135" s="7">
        <v>0.67</v>
      </c>
      <c r="C135" s="7">
        <v>29</v>
      </c>
    </row>
    <row r="136" spans="1:3" x14ac:dyDescent="0.25">
      <c r="A136" s="8">
        <v>42868</v>
      </c>
      <c r="B136" s="7">
        <v>0.65</v>
      </c>
      <c r="C136" s="7">
        <v>30</v>
      </c>
    </row>
    <row r="137" spans="1:3" x14ac:dyDescent="0.25">
      <c r="A137" s="8">
        <v>42869</v>
      </c>
      <c r="B137" s="7">
        <v>0.63</v>
      </c>
      <c r="C137" s="7">
        <v>31</v>
      </c>
    </row>
    <row r="138" spans="1:3" x14ac:dyDescent="0.25">
      <c r="A138" s="8">
        <v>42870</v>
      </c>
      <c r="B138" s="7">
        <v>0.69</v>
      </c>
      <c r="C138" s="7">
        <v>28</v>
      </c>
    </row>
    <row r="139" spans="1:3" x14ac:dyDescent="0.25">
      <c r="A139" s="8">
        <v>42871</v>
      </c>
      <c r="B139" s="7">
        <v>0.67</v>
      </c>
      <c r="C139" s="7">
        <v>29</v>
      </c>
    </row>
    <row r="140" spans="1:3" x14ac:dyDescent="0.25">
      <c r="A140" s="8">
        <v>42872</v>
      </c>
      <c r="B140" s="7">
        <v>0.67</v>
      </c>
      <c r="C140" s="7">
        <v>29</v>
      </c>
    </row>
    <row r="141" spans="1:3" x14ac:dyDescent="0.25">
      <c r="A141" s="8">
        <v>42873</v>
      </c>
      <c r="B141" s="7">
        <v>0.67</v>
      </c>
      <c r="C141" s="7">
        <v>30</v>
      </c>
    </row>
    <row r="142" spans="1:3" x14ac:dyDescent="0.25">
      <c r="A142" s="8">
        <v>42874</v>
      </c>
      <c r="B142" s="7">
        <v>0.61</v>
      </c>
      <c r="C142" s="7">
        <v>31</v>
      </c>
    </row>
    <row r="143" spans="1:3" x14ac:dyDescent="0.25">
      <c r="A143" s="8">
        <v>42875</v>
      </c>
      <c r="B143" s="7">
        <v>0.67</v>
      </c>
      <c r="C143" s="7">
        <v>28</v>
      </c>
    </row>
    <row r="144" spans="1:3" x14ac:dyDescent="0.25">
      <c r="A144" s="8">
        <v>42876</v>
      </c>
      <c r="B144" s="7">
        <v>0.69</v>
      </c>
      <c r="C144" s="7">
        <v>29</v>
      </c>
    </row>
    <row r="145" spans="1:3" x14ac:dyDescent="0.25">
      <c r="A145" s="8">
        <v>42877</v>
      </c>
      <c r="B145" s="7">
        <v>0.67</v>
      </c>
      <c r="C145" s="7">
        <v>30</v>
      </c>
    </row>
    <row r="146" spans="1:3" x14ac:dyDescent="0.25">
      <c r="A146" s="8">
        <v>42878</v>
      </c>
      <c r="B146" s="7">
        <v>0.63</v>
      </c>
      <c r="C146" s="7">
        <v>31</v>
      </c>
    </row>
    <row r="147" spans="1:3" x14ac:dyDescent="0.25">
      <c r="A147" s="8">
        <v>42879</v>
      </c>
      <c r="B147" s="7">
        <v>0.69</v>
      </c>
      <c r="C147" s="7">
        <v>28</v>
      </c>
    </row>
    <row r="148" spans="1:3" x14ac:dyDescent="0.25">
      <c r="A148" s="8">
        <v>42880</v>
      </c>
      <c r="B148" s="7">
        <v>0.69</v>
      </c>
      <c r="C148" s="7">
        <v>29</v>
      </c>
    </row>
    <row r="149" spans="1:3" x14ac:dyDescent="0.25">
      <c r="A149" s="8">
        <v>42881</v>
      </c>
      <c r="B149" s="7">
        <v>0.67</v>
      </c>
      <c r="C149" s="7">
        <v>30</v>
      </c>
    </row>
    <row r="150" spans="1:3" x14ac:dyDescent="0.25">
      <c r="A150" s="8">
        <v>42882</v>
      </c>
      <c r="B150" s="7">
        <v>0.63</v>
      </c>
      <c r="C150" s="7">
        <v>31</v>
      </c>
    </row>
    <row r="151" spans="1:3" x14ac:dyDescent="0.25">
      <c r="A151" s="8">
        <v>42883</v>
      </c>
      <c r="B151" s="7">
        <v>0.65</v>
      </c>
      <c r="C151" s="7">
        <v>29</v>
      </c>
    </row>
    <row r="152" spans="1:3" x14ac:dyDescent="0.25">
      <c r="A152" s="8">
        <v>42884</v>
      </c>
      <c r="B152" s="7">
        <v>0.65</v>
      </c>
      <c r="C152" s="7">
        <v>29</v>
      </c>
    </row>
    <row r="153" spans="1:3" x14ac:dyDescent="0.25">
      <c r="A153" s="8">
        <v>42885</v>
      </c>
      <c r="B153" s="7">
        <v>0.67</v>
      </c>
      <c r="C153" s="7">
        <v>30</v>
      </c>
    </row>
    <row r="154" spans="1:3" x14ac:dyDescent="0.25">
      <c r="A154" s="8">
        <v>42886</v>
      </c>
      <c r="B154" s="7">
        <v>0.65</v>
      </c>
      <c r="C154" s="7">
        <v>31</v>
      </c>
    </row>
    <row r="155" spans="1:3" x14ac:dyDescent="0.25">
      <c r="A155" s="8">
        <v>42887</v>
      </c>
      <c r="B155" s="7">
        <v>0.65</v>
      </c>
      <c r="C155" s="7">
        <v>31</v>
      </c>
    </row>
    <row r="156" spans="1:3" x14ac:dyDescent="0.25">
      <c r="A156" s="8">
        <v>42888</v>
      </c>
      <c r="B156" s="7">
        <v>0.59</v>
      </c>
      <c r="C156" s="7">
        <v>33</v>
      </c>
    </row>
    <row r="157" spans="1:3" x14ac:dyDescent="0.25">
      <c r="A157" s="8">
        <v>42889</v>
      </c>
      <c r="B157" s="7">
        <v>0.56000000000000005</v>
      </c>
      <c r="C157" s="7">
        <v>35</v>
      </c>
    </row>
    <row r="158" spans="1:3" x14ac:dyDescent="0.25">
      <c r="A158" s="8">
        <v>42890</v>
      </c>
      <c r="B158" s="7">
        <v>0.51</v>
      </c>
      <c r="C158" s="7">
        <v>38</v>
      </c>
    </row>
    <row r="159" spans="1:3" x14ac:dyDescent="0.25">
      <c r="A159" s="8">
        <v>42891</v>
      </c>
      <c r="B159" s="7">
        <v>0.59</v>
      </c>
      <c r="C159" s="7">
        <v>32</v>
      </c>
    </row>
    <row r="160" spans="1:3" x14ac:dyDescent="0.25">
      <c r="A160" s="8">
        <v>42892</v>
      </c>
      <c r="B160" s="7">
        <v>0.56000000000000005</v>
      </c>
      <c r="C160" s="7">
        <v>34</v>
      </c>
    </row>
    <row r="161" spans="1:3" x14ac:dyDescent="0.25">
      <c r="A161" s="8">
        <v>42893</v>
      </c>
      <c r="B161" s="7">
        <v>0.56000000000000005</v>
      </c>
      <c r="C161" s="7">
        <v>36</v>
      </c>
    </row>
    <row r="162" spans="1:3" x14ac:dyDescent="0.25">
      <c r="A162" s="8">
        <v>42894</v>
      </c>
      <c r="B162" s="7">
        <v>0.5</v>
      </c>
      <c r="C162" s="7">
        <v>39</v>
      </c>
    </row>
    <row r="163" spans="1:3" x14ac:dyDescent="0.25">
      <c r="A163" s="8">
        <v>42895</v>
      </c>
      <c r="B163" s="7">
        <v>0.61</v>
      </c>
      <c r="C163" s="7">
        <v>32</v>
      </c>
    </row>
    <row r="164" spans="1:3" x14ac:dyDescent="0.25">
      <c r="A164" s="8">
        <v>42896</v>
      </c>
      <c r="B164" s="7">
        <v>0.54</v>
      </c>
      <c r="C164" s="7">
        <v>35</v>
      </c>
    </row>
    <row r="165" spans="1:3" x14ac:dyDescent="0.25">
      <c r="A165" s="8">
        <v>42897</v>
      </c>
      <c r="B165" s="7">
        <v>0.53</v>
      </c>
      <c r="C165" s="7">
        <v>36</v>
      </c>
    </row>
    <row r="166" spans="1:3" x14ac:dyDescent="0.25">
      <c r="A166" s="8">
        <v>42898</v>
      </c>
      <c r="B166" s="7">
        <v>0.5</v>
      </c>
      <c r="C166" s="7">
        <v>40</v>
      </c>
    </row>
    <row r="167" spans="1:3" x14ac:dyDescent="0.25">
      <c r="A167" s="8">
        <v>42899</v>
      </c>
      <c r="B167" s="7">
        <v>0.59</v>
      </c>
      <c r="C167" s="7">
        <v>32</v>
      </c>
    </row>
    <row r="168" spans="1:3" x14ac:dyDescent="0.25">
      <c r="A168" s="8">
        <v>42900</v>
      </c>
      <c r="B168" s="7">
        <v>0.56999999999999995</v>
      </c>
      <c r="C168" s="7">
        <v>35</v>
      </c>
    </row>
    <row r="169" spans="1:3" x14ac:dyDescent="0.25">
      <c r="A169" s="8">
        <v>42901</v>
      </c>
      <c r="B169" s="7">
        <v>0.56000000000000005</v>
      </c>
      <c r="C169" s="7">
        <v>36</v>
      </c>
    </row>
    <row r="170" spans="1:3" x14ac:dyDescent="0.25">
      <c r="A170" s="8">
        <v>42902</v>
      </c>
      <c r="B170" s="7">
        <v>0.47</v>
      </c>
      <c r="C170" s="7">
        <v>41</v>
      </c>
    </row>
    <row r="171" spans="1:3" x14ac:dyDescent="0.25">
      <c r="A171" s="8">
        <v>42903</v>
      </c>
      <c r="B171" s="7">
        <v>0.65</v>
      </c>
      <c r="C171" s="7">
        <v>31</v>
      </c>
    </row>
    <row r="172" spans="1:3" x14ac:dyDescent="0.25">
      <c r="A172" s="8">
        <v>42904</v>
      </c>
      <c r="B172" s="7">
        <v>0.59</v>
      </c>
      <c r="C172" s="7">
        <v>32</v>
      </c>
    </row>
    <row r="173" spans="1:3" x14ac:dyDescent="0.25">
      <c r="A173" s="8">
        <v>42905</v>
      </c>
      <c r="B173" s="7">
        <v>0.56000000000000005</v>
      </c>
      <c r="C173" s="7">
        <v>35</v>
      </c>
    </row>
    <row r="174" spans="1:3" x14ac:dyDescent="0.25">
      <c r="A174" s="8">
        <v>42906</v>
      </c>
      <c r="B174" s="7">
        <v>0.54</v>
      </c>
      <c r="C174" s="7">
        <v>37</v>
      </c>
    </row>
    <row r="175" spans="1:3" x14ac:dyDescent="0.25">
      <c r="A175" s="8">
        <v>42907</v>
      </c>
      <c r="B175" s="7">
        <v>0.47</v>
      </c>
      <c r="C175" s="7">
        <v>41</v>
      </c>
    </row>
    <row r="176" spans="1:3" x14ac:dyDescent="0.25">
      <c r="A176" s="8">
        <v>42908</v>
      </c>
      <c r="B176" s="7">
        <v>0.65</v>
      </c>
      <c r="C176" s="7">
        <v>31</v>
      </c>
    </row>
    <row r="177" spans="1:3" x14ac:dyDescent="0.25">
      <c r="A177" s="8">
        <v>42909</v>
      </c>
      <c r="B177" s="7">
        <v>0.61</v>
      </c>
      <c r="C177" s="7">
        <v>33</v>
      </c>
    </row>
    <row r="178" spans="1:3" x14ac:dyDescent="0.25">
      <c r="A178" s="8">
        <v>42910</v>
      </c>
      <c r="B178" s="7">
        <v>0.56999999999999995</v>
      </c>
      <c r="C178" s="7">
        <v>35</v>
      </c>
    </row>
    <row r="179" spans="1:3" x14ac:dyDescent="0.25">
      <c r="A179" s="8">
        <v>42911</v>
      </c>
      <c r="B179" s="7">
        <v>0.51</v>
      </c>
      <c r="C179" s="7">
        <v>37</v>
      </c>
    </row>
    <row r="180" spans="1:3" x14ac:dyDescent="0.25">
      <c r="A180" s="8">
        <v>42912</v>
      </c>
      <c r="B180" s="7">
        <v>0.47</v>
      </c>
      <c r="C180" s="7">
        <v>42</v>
      </c>
    </row>
    <row r="181" spans="1:3" x14ac:dyDescent="0.25">
      <c r="A181" s="8">
        <v>42913</v>
      </c>
      <c r="B181" s="7">
        <v>0.63</v>
      </c>
      <c r="C181" s="7">
        <v>31</v>
      </c>
    </row>
    <row r="182" spans="1:3" x14ac:dyDescent="0.25">
      <c r="A182" s="8">
        <v>42914</v>
      </c>
      <c r="B182" s="7">
        <v>0.59</v>
      </c>
      <c r="C182" s="7">
        <v>33</v>
      </c>
    </row>
    <row r="183" spans="1:3" x14ac:dyDescent="0.25">
      <c r="A183" s="8">
        <v>42915</v>
      </c>
      <c r="B183" s="7">
        <v>0.54</v>
      </c>
      <c r="C183" s="7">
        <v>35</v>
      </c>
    </row>
    <row r="184" spans="1:3" x14ac:dyDescent="0.25">
      <c r="A184" s="8">
        <v>42916</v>
      </c>
      <c r="B184" s="7">
        <v>0.53</v>
      </c>
      <c r="C184" s="7">
        <v>38</v>
      </c>
    </row>
    <row r="185" spans="1:3" x14ac:dyDescent="0.25">
      <c r="A185" s="8">
        <v>42917</v>
      </c>
      <c r="B185" s="7">
        <v>0.47</v>
      </c>
      <c r="C185" s="7">
        <v>43</v>
      </c>
    </row>
    <row r="186" spans="1:3" x14ac:dyDescent="0.25">
      <c r="A186" s="8">
        <v>42918</v>
      </c>
      <c r="B186" s="7">
        <v>0.51</v>
      </c>
      <c r="C186" s="7">
        <v>38</v>
      </c>
    </row>
    <row r="187" spans="1:3" x14ac:dyDescent="0.25">
      <c r="A187" s="8">
        <v>42919</v>
      </c>
      <c r="B187" s="7">
        <v>0.54</v>
      </c>
      <c r="C187" s="7">
        <v>35</v>
      </c>
    </row>
    <row r="188" spans="1:3" x14ac:dyDescent="0.25">
      <c r="A188" s="8">
        <v>42920</v>
      </c>
      <c r="B188" s="7">
        <v>0.59</v>
      </c>
      <c r="C188" s="7">
        <v>34</v>
      </c>
    </row>
    <row r="189" spans="1:3" x14ac:dyDescent="0.25">
      <c r="A189" s="8">
        <v>42921</v>
      </c>
      <c r="B189" s="7">
        <v>0.63</v>
      </c>
      <c r="C189" s="7">
        <v>32</v>
      </c>
    </row>
    <row r="190" spans="1:3" x14ac:dyDescent="0.25">
      <c r="A190" s="8">
        <v>42922</v>
      </c>
      <c r="B190" s="7">
        <v>0.51</v>
      </c>
      <c r="C190" s="7">
        <v>39</v>
      </c>
    </row>
    <row r="191" spans="1:3" x14ac:dyDescent="0.25">
      <c r="A191" s="8">
        <v>42923</v>
      </c>
      <c r="B191" s="7">
        <v>0.56999999999999995</v>
      </c>
      <c r="C191" s="7">
        <v>35</v>
      </c>
    </row>
    <row r="192" spans="1:3" x14ac:dyDescent="0.25">
      <c r="A192" s="8">
        <v>42924</v>
      </c>
      <c r="B192" s="7">
        <v>0.56999999999999995</v>
      </c>
      <c r="C192" s="7">
        <v>34</v>
      </c>
    </row>
    <row r="193" spans="1:3" x14ac:dyDescent="0.25">
      <c r="A193" s="8">
        <v>42925</v>
      </c>
      <c r="B193" s="7">
        <v>0.59</v>
      </c>
      <c r="C193" s="7">
        <v>33</v>
      </c>
    </row>
    <row r="194" spans="1:3" x14ac:dyDescent="0.25">
      <c r="A194" s="8">
        <v>42926</v>
      </c>
      <c r="B194" s="7">
        <v>0.49</v>
      </c>
      <c r="C194" s="7">
        <v>40</v>
      </c>
    </row>
    <row r="195" spans="1:3" x14ac:dyDescent="0.25">
      <c r="A195" s="8">
        <v>42927</v>
      </c>
      <c r="B195" s="7">
        <v>0.54</v>
      </c>
      <c r="C195" s="7">
        <v>35</v>
      </c>
    </row>
    <row r="196" spans="1:3" x14ac:dyDescent="0.25">
      <c r="A196" s="8">
        <v>42928</v>
      </c>
      <c r="B196" s="7">
        <v>0.56000000000000005</v>
      </c>
      <c r="C196" s="7">
        <v>34</v>
      </c>
    </row>
    <row r="197" spans="1:3" x14ac:dyDescent="0.25">
      <c r="A197" s="8">
        <v>42929</v>
      </c>
      <c r="B197" s="7">
        <v>0.61</v>
      </c>
      <c r="C197" s="7">
        <v>33</v>
      </c>
    </row>
    <row r="198" spans="1:3" x14ac:dyDescent="0.25">
      <c r="A198" s="8">
        <v>42930</v>
      </c>
      <c r="B198" s="7">
        <v>0.5</v>
      </c>
      <c r="C198" s="7">
        <v>40</v>
      </c>
    </row>
    <row r="199" spans="1:3" x14ac:dyDescent="0.25">
      <c r="A199" s="8">
        <v>42931</v>
      </c>
      <c r="B199" s="7">
        <v>0.54</v>
      </c>
      <c r="C199" s="7">
        <v>35</v>
      </c>
    </row>
    <row r="200" spans="1:3" x14ac:dyDescent="0.25">
      <c r="A200" s="8">
        <v>42932</v>
      </c>
      <c r="B200" s="7">
        <v>0.59</v>
      </c>
      <c r="C200" s="7">
        <v>34</v>
      </c>
    </row>
    <row r="201" spans="1:3" x14ac:dyDescent="0.25">
      <c r="A201" s="8">
        <v>42933</v>
      </c>
      <c r="B201" s="7">
        <v>0.56999999999999995</v>
      </c>
      <c r="C201" s="7">
        <v>33</v>
      </c>
    </row>
    <row r="202" spans="1:3" x14ac:dyDescent="0.25">
      <c r="A202" s="8">
        <v>42934</v>
      </c>
      <c r="B202" s="7">
        <v>0.47</v>
      </c>
      <c r="C202" s="7">
        <v>41</v>
      </c>
    </row>
    <row r="203" spans="1:3" x14ac:dyDescent="0.25">
      <c r="A203" s="8">
        <v>42935</v>
      </c>
      <c r="B203" s="7">
        <v>0.56000000000000005</v>
      </c>
      <c r="C203" s="7">
        <v>36</v>
      </c>
    </row>
    <row r="204" spans="1:3" x14ac:dyDescent="0.25">
      <c r="A204" s="8">
        <v>42936</v>
      </c>
      <c r="B204" s="7">
        <v>0.56999999999999995</v>
      </c>
      <c r="C204" s="7">
        <v>35</v>
      </c>
    </row>
    <row r="205" spans="1:3" x14ac:dyDescent="0.25">
      <c r="A205" s="8">
        <v>42937</v>
      </c>
      <c r="B205" s="7">
        <v>0.56999999999999995</v>
      </c>
      <c r="C205" s="7">
        <v>33</v>
      </c>
    </row>
    <row r="206" spans="1:3" x14ac:dyDescent="0.25">
      <c r="A206" s="8">
        <v>42938</v>
      </c>
      <c r="B206" s="7">
        <v>0.47</v>
      </c>
      <c r="C206" s="7">
        <v>42</v>
      </c>
    </row>
    <row r="207" spans="1:3" x14ac:dyDescent="0.25">
      <c r="A207" s="8">
        <v>42939</v>
      </c>
      <c r="B207" s="7">
        <v>0.51</v>
      </c>
      <c r="C207" s="7">
        <v>37</v>
      </c>
    </row>
    <row r="208" spans="1:3" x14ac:dyDescent="0.25">
      <c r="A208" s="8">
        <v>42940</v>
      </c>
      <c r="B208" s="7">
        <v>0.56999999999999995</v>
      </c>
      <c r="C208" s="7">
        <v>35</v>
      </c>
    </row>
    <row r="209" spans="1:3" x14ac:dyDescent="0.25">
      <c r="A209" s="8">
        <v>42941</v>
      </c>
      <c r="B209" s="7">
        <v>0.56999999999999995</v>
      </c>
      <c r="C209" s="7">
        <v>33</v>
      </c>
    </row>
    <row r="210" spans="1:3" x14ac:dyDescent="0.25">
      <c r="A210" s="8">
        <v>42942</v>
      </c>
      <c r="B210" s="7">
        <v>0.59</v>
      </c>
      <c r="C210" s="7">
        <v>32</v>
      </c>
    </row>
    <row r="211" spans="1:3" x14ac:dyDescent="0.25">
      <c r="A211" s="8">
        <v>42943</v>
      </c>
      <c r="B211" s="7">
        <v>0.47</v>
      </c>
      <c r="C211" s="7">
        <v>43</v>
      </c>
    </row>
    <row r="212" spans="1:3" x14ac:dyDescent="0.25">
      <c r="A212" s="8">
        <v>42944</v>
      </c>
      <c r="B212" s="7">
        <v>0.51</v>
      </c>
      <c r="C212" s="7">
        <v>38</v>
      </c>
    </row>
    <row r="213" spans="1:3" x14ac:dyDescent="0.25">
      <c r="A213" s="8">
        <v>42945</v>
      </c>
      <c r="B213" s="7">
        <v>0.56999999999999995</v>
      </c>
      <c r="C213" s="7">
        <v>35</v>
      </c>
    </row>
    <row r="214" spans="1:3" x14ac:dyDescent="0.25">
      <c r="A214" s="8">
        <v>42946</v>
      </c>
      <c r="B214" s="7">
        <v>0.59</v>
      </c>
      <c r="C214" s="7">
        <v>34</v>
      </c>
    </row>
    <row r="215" spans="1:3" x14ac:dyDescent="0.25">
      <c r="A215" s="8">
        <v>42947</v>
      </c>
      <c r="B215" s="7">
        <v>0.61</v>
      </c>
      <c r="C215" s="7">
        <v>32</v>
      </c>
    </row>
    <row r="216" spans="1:3" x14ac:dyDescent="0.25">
      <c r="A216" s="8">
        <v>42948</v>
      </c>
      <c r="B216" s="7">
        <v>0.63</v>
      </c>
      <c r="C216" s="7">
        <v>32</v>
      </c>
    </row>
    <row r="217" spans="1:3" x14ac:dyDescent="0.25">
      <c r="A217" s="8">
        <v>42949</v>
      </c>
      <c r="B217" s="7">
        <v>0.63</v>
      </c>
      <c r="C217" s="7">
        <v>31</v>
      </c>
    </row>
    <row r="218" spans="1:3" x14ac:dyDescent="0.25">
      <c r="A218" s="8">
        <v>42950</v>
      </c>
      <c r="B218" s="7">
        <v>0.63</v>
      </c>
      <c r="C218" s="7">
        <v>30</v>
      </c>
    </row>
    <row r="219" spans="1:3" x14ac:dyDescent="0.25">
      <c r="A219" s="8">
        <v>42951</v>
      </c>
      <c r="B219" s="7">
        <v>0.69</v>
      </c>
      <c r="C219" s="7">
        <v>29</v>
      </c>
    </row>
    <row r="220" spans="1:3" x14ac:dyDescent="0.25">
      <c r="A220" s="8">
        <v>42952</v>
      </c>
      <c r="B220" s="7">
        <v>0.61</v>
      </c>
      <c r="C220" s="7">
        <v>32</v>
      </c>
    </row>
    <row r="221" spans="1:3" x14ac:dyDescent="0.25">
      <c r="A221" s="8">
        <v>42953</v>
      </c>
      <c r="B221" s="7">
        <v>0.61</v>
      </c>
      <c r="C221" s="7">
        <v>31</v>
      </c>
    </row>
    <row r="222" spans="1:3" x14ac:dyDescent="0.25">
      <c r="A222" s="8">
        <v>42954</v>
      </c>
      <c r="B222" s="7">
        <v>0.67</v>
      </c>
      <c r="C222" s="7">
        <v>30</v>
      </c>
    </row>
    <row r="223" spans="1:3" x14ac:dyDescent="0.25">
      <c r="A223" s="8">
        <v>42955</v>
      </c>
      <c r="B223" s="7">
        <v>0.65</v>
      </c>
      <c r="C223" s="7">
        <v>29</v>
      </c>
    </row>
    <row r="224" spans="1:3" x14ac:dyDescent="0.25">
      <c r="A224" s="8">
        <v>42956</v>
      </c>
      <c r="B224" s="7">
        <v>0.63</v>
      </c>
      <c r="C224" s="7">
        <v>32</v>
      </c>
    </row>
    <row r="225" spans="1:3" x14ac:dyDescent="0.25">
      <c r="A225" s="8">
        <v>42957</v>
      </c>
      <c r="B225" s="7">
        <v>0.65</v>
      </c>
      <c r="C225" s="7">
        <v>31</v>
      </c>
    </row>
    <row r="226" spans="1:3" x14ac:dyDescent="0.25">
      <c r="A226" s="8">
        <v>42958</v>
      </c>
      <c r="B226" s="7">
        <v>0.67</v>
      </c>
      <c r="C226" s="7">
        <v>30</v>
      </c>
    </row>
    <row r="227" spans="1:3" x14ac:dyDescent="0.25">
      <c r="A227" s="8">
        <v>42959</v>
      </c>
      <c r="B227" s="7">
        <v>0.65</v>
      </c>
      <c r="C227" s="7">
        <v>29</v>
      </c>
    </row>
    <row r="228" spans="1:3" x14ac:dyDescent="0.25">
      <c r="A228" s="8">
        <v>42960</v>
      </c>
      <c r="B228" s="7">
        <v>0.65</v>
      </c>
      <c r="C228" s="7">
        <v>29</v>
      </c>
    </row>
    <row r="229" spans="1:3" x14ac:dyDescent="0.25">
      <c r="A229" s="8">
        <v>42961</v>
      </c>
      <c r="B229" s="7">
        <v>0.59</v>
      </c>
      <c r="C229" s="7">
        <v>32</v>
      </c>
    </row>
    <row r="230" spans="1:3" x14ac:dyDescent="0.25">
      <c r="A230" s="8">
        <v>42962</v>
      </c>
      <c r="B230" s="7">
        <v>0.63</v>
      </c>
      <c r="C230" s="7">
        <v>31</v>
      </c>
    </row>
    <row r="231" spans="1:3" x14ac:dyDescent="0.25">
      <c r="A231" s="8">
        <v>42963</v>
      </c>
      <c r="B231" s="7">
        <v>0.63</v>
      </c>
      <c r="C231" s="7">
        <v>30</v>
      </c>
    </row>
    <row r="232" spans="1:3" x14ac:dyDescent="0.25">
      <c r="A232" s="8">
        <v>42964</v>
      </c>
      <c r="B232" s="7">
        <v>0.67</v>
      </c>
      <c r="C232" s="7">
        <v>30</v>
      </c>
    </row>
    <row r="233" spans="1:3" x14ac:dyDescent="0.25">
      <c r="A233" s="8">
        <v>42965</v>
      </c>
      <c r="B233" s="7">
        <v>0.69</v>
      </c>
      <c r="C233" s="7">
        <v>29</v>
      </c>
    </row>
    <row r="234" spans="1:3" x14ac:dyDescent="0.25">
      <c r="A234" s="8">
        <v>42966</v>
      </c>
      <c r="B234" s="7">
        <v>0.61</v>
      </c>
      <c r="C234" s="7">
        <v>32</v>
      </c>
    </row>
    <row r="235" spans="1:3" x14ac:dyDescent="0.25">
      <c r="A235" s="8">
        <v>42967</v>
      </c>
      <c r="B235" s="7">
        <v>0.65</v>
      </c>
      <c r="C235" s="7">
        <v>31</v>
      </c>
    </row>
    <row r="236" spans="1:3" x14ac:dyDescent="0.25">
      <c r="A236" s="8">
        <v>42968</v>
      </c>
      <c r="B236" s="7">
        <v>0.65</v>
      </c>
      <c r="C236" s="7">
        <v>30</v>
      </c>
    </row>
    <row r="237" spans="1:3" x14ac:dyDescent="0.25">
      <c r="A237" s="8">
        <v>42969</v>
      </c>
      <c r="B237" s="7">
        <v>0.63</v>
      </c>
      <c r="C237" s="7">
        <v>30</v>
      </c>
    </row>
    <row r="238" spans="1:3" x14ac:dyDescent="0.25">
      <c r="A238" s="8">
        <v>42970</v>
      </c>
      <c r="B238" s="7">
        <v>0.67</v>
      </c>
      <c r="C238" s="7">
        <v>29</v>
      </c>
    </row>
    <row r="239" spans="1:3" x14ac:dyDescent="0.25">
      <c r="A239" s="8">
        <v>42971</v>
      </c>
      <c r="B239" s="7">
        <v>0.59</v>
      </c>
      <c r="C239" s="7">
        <v>32</v>
      </c>
    </row>
    <row r="240" spans="1:3" x14ac:dyDescent="0.25">
      <c r="A240" s="8">
        <v>42972</v>
      </c>
      <c r="B240" s="7">
        <v>0.63</v>
      </c>
      <c r="C240" s="7">
        <v>30</v>
      </c>
    </row>
    <row r="241" spans="1:3" x14ac:dyDescent="0.25">
      <c r="A241" s="8">
        <v>42973</v>
      </c>
      <c r="B241" s="7">
        <v>0.63</v>
      </c>
      <c r="C241" s="7">
        <v>30</v>
      </c>
    </row>
    <row r="242" spans="1:3" x14ac:dyDescent="0.25">
      <c r="A242" s="8">
        <v>42974</v>
      </c>
      <c r="B242" s="7">
        <v>0.65</v>
      </c>
      <c r="C242" s="7">
        <v>29</v>
      </c>
    </row>
    <row r="243" spans="1:3" x14ac:dyDescent="0.25">
      <c r="A243" s="8">
        <v>42975</v>
      </c>
      <c r="B243" s="7">
        <v>0.63</v>
      </c>
      <c r="C243" s="7">
        <v>32</v>
      </c>
    </row>
    <row r="244" spans="1:3" x14ac:dyDescent="0.25">
      <c r="A244" s="8">
        <v>42976</v>
      </c>
      <c r="B244" s="7">
        <v>0.65</v>
      </c>
      <c r="C244" s="7">
        <v>30</v>
      </c>
    </row>
    <row r="245" spans="1:3" x14ac:dyDescent="0.25">
      <c r="A245" s="8">
        <v>42977</v>
      </c>
      <c r="B245" s="7">
        <v>0.63</v>
      </c>
      <c r="C245" s="7">
        <v>30</v>
      </c>
    </row>
    <row r="246" spans="1:3" x14ac:dyDescent="0.25">
      <c r="A246" s="8">
        <v>42978</v>
      </c>
      <c r="B246" s="7">
        <v>0.69</v>
      </c>
      <c r="C246" s="7">
        <v>29</v>
      </c>
    </row>
    <row r="247" spans="1:3" x14ac:dyDescent="0.25">
      <c r="A247" s="8">
        <v>42979</v>
      </c>
      <c r="B247" s="7">
        <v>0.69</v>
      </c>
      <c r="C247" s="7">
        <v>29</v>
      </c>
    </row>
    <row r="248" spans="1:3" x14ac:dyDescent="0.25">
      <c r="A248" s="8">
        <v>42980</v>
      </c>
      <c r="B248" s="7">
        <v>0.69</v>
      </c>
      <c r="C248" s="7">
        <v>28</v>
      </c>
    </row>
    <row r="249" spans="1:3" x14ac:dyDescent="0.25">
      <c r="A249" s="8">
        <v>42981</v>
      </c>
      <c r="B249" s="7">
        <v>0.69</v>
      </c>
      <c r="C249" s="7">
        <v>27</v>
      </c>
    </row>
    <row r="250" spans="1:3" x14ac:dyDescent="0.25">
      <c r="A250" s="8">
        <v>42982</v>
      </c>
      <c r="B250" s="7">
        <v>0.74</v>
      </c>
      <c r="C250" s="7">
        <v>26</v>
      </c>
    </row>
    <row r="251" spans="1:3" x14ac:dyDescent="0.25">
      <c r="A251" s="8">
        <v>42983</v>
      </c>
      <c r="B251" s="7">
        <v>0.71</v>
      </c>
      <c r="C251" s="7">
        <v>26</v>
      </c>
    </row>
    <row r="252" spans="1:3" x14ac:dyDescent="0.25">
      <c r="A252" s="8">
        <v>42984</v>
      </c>
      <c r="B252" s="7">
        <v>0.69</v>
      </c>
      <c r="C252" s="7">
        <v>29</v>
      </c>
    </row>
    <row r="253" spans="1:3" x14ac:dyDescent="0.25">
      <c r="A253" s="8">
        <v>42985</v>
      </c>
      <c r="B253" s="7">
        <v>0.67</v>
      </c>
      <c r="C253" s="7">
        <v>28</v>
      </c>
    </row>
    <row r="254" spans="1:3" x14ac:dyDescent="0.25">
      <c r="A254" s="8">
        <v>42986</v>
      </c>
      <c r="B254" s="7">
        <v>0.71</v>
      </c>
      <c r="C254" s="7">
        <v>27</v>
      </c>
    </row>
    <row r="255" spans="1:3" x14ac:dyDescent="0.25">
      <c r="A255" s="8">
        <v>42987</v>
      </c>
      <c r="B255" s="7">
        <v>0.77</v>
      </c>
      <c r="C255" s="7">
        <v>26</v>
      </c>
    </row>
    <row r="256" spans="1:3" x14ac:dyDescent="0.25">
      <c r="A256" s="8">
        <v>42988</v>
      </c>
      <c r="B256" s="7">
        <v>0.74</v>
      </c>
      <c r="C256" s="7">
        <v>26</v>
      </c>
    </row>
    <row r="257" spans="1:3" x14ac:dyDescent="0.25">
      <c r="A257" s="8">
        <v>42989</v>
      </c>
      <c r="B257" s="7">
        <v>0.69</v>
      </c>
      <c r="C257" s="7">
        <v>28</v>
      </c>
    </row>
    <row r="258" spans="1:3" x14ac:dyDescent="0.25">
      <c r="A258" s="8">
        <v>42990</v>
      </c>
      <c r="B258" s="7">
        <v>0.71</v>
      </c>
      <c r="C258" s="7">
        <v>27</v>
      </c>
    </row>
    <row r="259" spans="1:3" x14ac:dyDescent="0.25">
      <c r="A259" s="8">
        <v>42991</v>
      </c>
      <c r="B259" s="7">
        <v>0.71</v>
      </c>
      <c r="C259" s="7">
        <v>26</v>
      </c>
    </row>
    <row r="260" spans="1:3" x14ac:dyDescent="0.25">
      <c r="A260" s="8">
        <v>42992</v>
      </c>
      <c r="B260" s="7">
        <v>0.71</v>
      </c>
      <c r="C260" s="7">
        <v>26</v>
      </c>
    </row>
    <row r="261" spans="1:3" x14ac:dyDescent="0.25">
      <c r="A261" s="8">
        <v>42993</v>
      </c>
      <c r="B261" s="7">
        <v>0.67</v>
      </c>
      <c r="C261" s="7">
        <v>28</v>
      </c>
    </row>
    <row r="262" spans="1:3" x14ac:dyDescent="0.25">
      <c r="A262" s="8">
        <v>42994</v>
      </c>
      <c r="B262" s="7">
        <v>0.69</v>
      </c>
      <c r="C262" s="7">
        <v>27</v>
      </c>
    </row>
    <row r="263" spans="1:3" x14ac:dyDescent="0.25">
      <c r="A263" s="8">
        <v>42995</v>
      </c>
      <c r="B263" s="7">
        <v>0.71</v>
      </c>
      <c r="C263" s="7">
        <v>26</v>
      </c>
    </row>
    <row r="264" spans="1:3" x14ac:dyDescent="0.25">
      <c r="A264" s="8">
        <v>42996</v>
      </c>
      <c r="B264" s="7">
        <v>0.71</v>
      </c>
      <c r="C264" s="7">
        <v>26</v>
      </c>
    </row>
    <row r="265" spans="1:3" x14ac:dyDescent="0.25">
      <c r="A265" s="8">
        <v>42997</v>
      </c>
      <c r="B265" s="7">
        <v>0.67</v>
      </c>
      <c r="C265" s="7">
        <v>28</v>
      </c>
    </row>
    <row r="266" spans="1:3" x14ac:dyDescent="0.25">
      <c r="A266" s="8">
        <v>42998</v>
      </c>
      <c r="B266" s="7">
        <v>0.69</v>
      </c>
      <c r="C266" s="7">
        <v>27</v>
      </c>
    </row>
    <row r="267" spans="1:3" x14ac:dyDescent="0.25">
      <c r="A267" s="8">
        <v>42999</v>
      </c>
      <c r="B267" s="7">
        <v>0.71</v>
      </c>
      <c r="C267" s="7">
        <v>26</v>
      </c>
    </row>
    <row r="268" spans="1:3" x14ac:dyDescent="0.25">
      <c r="A268" s="8">
        <v>43000</v>
      </c>
      <c r="B268" s="7">
        <v>0.74</v>
      </c>
      <c r="C268" s="7">
        <v>26</v>
      </c>
    </row>
    <row r="269" spans="1:3" x14ac:dyDescent="0.25">
      <c r="A269" s="8">
        <v>43001</v>
      </c>
      <c r="B269" s="7">
        <v>0.71</v>
      </c>
      <c r="C269" s="7">
        <v>28</v>
      </c>
    </row>
    <row r="270" spans="1:3" x14ac:dyDescent="0.25">
      <c r="A270" s="8">
        <v>43002</v>
      </c>
      <c r="B270" s="7">
        <v>0.71</v>
      </c>
      <c r="C270" s="7">
        <v>28</v>
      </c>
    </row>
    <row r="271" spans="1:3" x14ac:dyDescent="0.25">
      <c r="A271" s="8">
        <v>43003</v>
      </c>
      <c r="B271" s="7">
        <v>0.71</v>
      </c>
      <c r="C271" s="7">
        <v>27</v>
      </c>
    </row>
    <row r="272" spans="1:3" x14ac:dyDescent="0.25">
      <c r="A272" s="8">
        <v>43004</v>
      </c>
      <c r="B272" s="7">
        <v>0.77</v>
      </c>
      <c r="C272" s="7">
        <v>26</v>
      </c>
    </row>
    <row r="273" spans="1:3" x14ac:dyDescent="0.25">
      <c r="A273" s="8">
        <v>43005</v>
      </c>
      <c r="B273" s="7">
        <v>0.67</v>
      </c>
      <c r="C273" s="7">
        <v>29</v>
      </c>
    </row>
    <row r="274" spans="1:3" x14ac:dyDescent="0.25">
      <c r="A274" s="8">
        <v>43006</v>
      </c>
      <c r="B274" s="7">
        <v>0.69</v>
      </c>
      <c r="C274" s="7">
        <v>28</v>
      </c>
    </row>
    <row r="275" spans="1:3" x14ac:dyDescent="0.25">
      <c r="A275" s="8">
        <v>43007</v>
      </c>
      <c r="B275" s="7">
        <v>0.71</v>
      </c>
      <c r="C275" s="7">
        <v>27</v>
      </c>
    </row>
    <row r="276" spans="1:3" x14ac:dyDescent="0.25">
      <c r="A276" s="8">
        <v>43008</v>
      </c>
      <c r="B276" s="7">
        <v>0.74</v>
      </c>
      <c r="C276" s="7">
        <v>26</v>
      </c>
    </row>
    <row r="277" spans="1:3" x14ac:dyDescent="0.25">
      <c r="A277" s="8">
        <v>43009</v>
      </c>
      <c r="B277" s="7">
        <v>0.8</v>
      </c>
      <c r="C277" s="7">
        <v>25</v>
      </c>
    </row>
    <row r="278" spans="1:3" x14ac:dyDescent="0.25">
      <c r="A278" s="8">
        <v>43010</v>
      </c>
      <c r="B278" s="7">
        <v>0.74</v>
      </c>
      <c r="C278" s="7">
        <v>25</v>
      </c>
    </row>
    <row r="279" spans="1:3" x14ac:dyDescent="0.25">
      <c r="A279" s="8">
        <v>43011</v>
      </c>
      <c r="B279" s="7">
        <v>0.8</v>
      </c>
      <c r="C279" s="7">
        <v>24</v>
      </c>
    </row>
    <row r="280" spans="1:3" x14ac:dyDescent="0.25">
      <c r="A280" s="8">
        <v>43012</v>
      </c>
      <c r="B280" s="7">
        <v>0.77</v>
      </c>
      <c r="C280" s="7">
        <v>24</v>
      </c>
    </row>
    <row r="281" spans="1:3" x14ac:dyDescent="0.25">
      <c r="A281" s="8">
        <v>43013</v>
      </c>
      <c r="B281" s="7">
        <v>0.8</v>
      </c>
      <c r="C281" s="7">
        <v>25</v>
      </c>
    </row>
    <row r="282" spans="1:3" x14ac:dyDescent="0.25">
      <c r="A282" s="8">
        <v>43014</v>
      </c>
      <c r="B282" s="7">
        <v>0.74</v>
      </c>
      <c r="C282" s="7">
        <v>25</v>
      </c>
    </row>
    <row r="283" spans="1:3" x14ac:dyDescent="0.25">
      <c r="A283" s="8">
        <v>43015</v>
      </c>
      <c r="B283" s="7">
        <v>0.8</v>
      </c>
      <c r="C283" s="7">
        <v>25</v>
      </c>
    </row>
    <row r="284" spans="1:3" x14ac:dyDescent="0.25">
      <c r="A284" s="8">
        <v>43016</v>
      </c>
      <c r="B284" s="7">
        <v>0.8</v>
      </c>
      <c r="C284" s="7">
        <v>24</v>
      </c>
    </row>
    <row r="285" spans="1:3" x14ac:dyDescent="0.25">
      <c r="A285" s="8">
        <v>43017</v>
      </c>
      <c r="B285" s="7">
        <v>0.74</v>
      </c>
      <c r="C285" s="7">
        <v>25</v>
      </c>
    </row>
    <row r="286" spans="1:3" x14ac:dyDescent="0.25">
      <c r="A286" s="8">
        <v>43018</v>
      </c>
      <c r="B286" s="7">
        <v>0.74</v>
      </c>
      <c r="C286" s="7">
        <v>25</v>
      </c>
    </row>
    <row r="287" spans="1:3" x14ac:dyDescent="0.25">
      <c r="A287" s="8">
        <v>43019</v>
      </c>
      <c r="B287" s="7">
        <v>0.77</v>
      </c>
      <c r="C287" s="7">
        <v>25</v>
      </c>
    </row>
    <row r="288" spans="1:3" x14ac:dyDescent="0.25">
      <c r="A288" s="8">
        <v>43020</v>
      </c>
      <c r="B288" s="7">
        <v>0.77</v>
      </c>
      <c r="C288" s="7">
        <v>24</v>
      </c>
    </row>
    <row r="289" spans="1:3" x14ac:dyDescent="0.25">
      <c r="A289" s="8">
        <v>43021</v>
      </c>
      <c r="B289" s="7">
        <v>0.8</v>
      </c>
      <c r="C289" s="7">
        <v>25</v>
      </c>
    </row>
    <row r="290" spans="1:3" x14ac:dyDescent="0.25">
      <c r="A290" s="8">
        <v>43022</v>
      </c>
      <c r="B290" s="7">
        <v>0.74</v>
      </c>
      <c r="C290" s="7">
        <v>25</v>
      </c>
    </row>
    <row r="291" spans="1:3" x14ac:dyDescent="0.25">
      <c r="A291" s="8">
        <v>43023</v>
      </c>
      <c r="B291" s="7">
        <v>0.74</v>
      </c>
      <c r="C291" s="7">
        <v>25</v>
      </c>
    </row>
    <row r="292" spans="1:3" x14ac:dyDescent="0.25">
      <c r="A292" s="8">
        <v>43024</v>
      </c>
      <c r="B292" s="7">
        <v>0.8</v>
      </c>
      <c r="C292" s="7">
        <v>24</v>
      </c>
    </row>
    <row r="293" spans="1:3" x14ac:dyDescent="0.25">
      <c r="A293" s="8">
        <v>43025</v>
      </c>
      <c r="B293" s="7">
        <v>0.77</v>
      </c>
      <c r="C293" s="7">
        <v>25</v>
      </c>
    </row>
    <row r="294" spans="1:3" x14ac:dyDescent="0.25">
      <c r="A294" s="8">
        <v>43026</v>
      </c>
      <c r="B294" s="7">
        <v>0.77</v>
      </c>
      <c r="C294" s="7">
        <v>25</v>
      </c>
    </row>
    <row r="295" spans="1:3" x14ac:dyDescent="0.25">
      <c r="A295" s="8">
        <v>43027</v>
      </c>
      <c r="B295" s="7">
        <v>0.8</v>
      </c>
      <c r="C295" s="7">
        <v>25</v>
      </c>
    </row>
    <row r="296" spans="1:3" x14ac:dyDescent="0.25">
      <c r="A296" s="8">
        <v>43028</v>
      </c>
      <c r="B296" s="7">
        <v>0.8</v>
      </c>
      <c r="C296" s="7">
        <v>24</v>
      </c>
    </row>
    <row r="297" spans="1:3" x14ac:dyDescent="0.25">
      <c r="A297" s="8">
        <v>43029</v>
      </c>
      <c r="B297" s="7">
        <v>0.83</v>
      </c>
      <c r="C297" s="7">
        <v>24</v>
      </c>
    </row>
    <row r="298" spans="1:3" x14ac:dyDescent="0.25">
      <c r="A298" s="8">
        <v>43030</v>
      </c>
      <c r="B298" s="7">
        <v>0.77</v>
      </c>
      <c r="C298" s="7">
        <v>25</v>
      </c>
    </row>
    <row r="299" spans="1:3" x14ac:dyDescent="0.25">
      <c r="A299" s="8">
        <v>43031</v>
      </c>
      <c r="B299" s="7">
        <v>0.8</v>
      </c>
      <c r="C299" s="7">
        <v>25</v>
      </c>
    </row>
    <row r="300" spans="1:3" x14ac:dyDescent="0.25">
      <c r="A300" s="8">
        <v>43032</v>
      </c>
      <c r="B300" s="7">
        <v>0.74</v>
      </c>
      <c r="C300" s="7">
        <v>25</v>
      </c>
    </row>
    <row r="301" spans="1:3" x14ac:dyDescent="0.25">
      <c r="A301" s="8">
        <v>43033</v>
      </c>
      <c r="B301" s="7">
        <v>0.8</v>
      </c>
      <c r="C301" s="7">
        <v>24</v>
      </c>
    </row>
    <row r="302" spans="1:3" x14ac:dyDescent="0.25">
      <c r="A302" s="8">
        <v>43034</v>
      </c>
      <c r="B302" s="7">
        <v>0.77</v>
      </c>
      <c r="C302" s="7">
        <v>24</v>
      </c>
    </row>
    <row r="303" spans="1:3" x14ac:dyDescent="0.25">
      <c r="A303" s="8">
        <v>43035</v>
      </c>
      <c r="B303" s="7">
        <v>0.71</v>
      </c>
      <c r="C303" s="7">
        <v>26</v>
      </c>
    </row>
    <row r="304" spans="1:3" x14ac:dyDescent="0.25">
      <c r="A304" s="8">
        <v>43036</v>
      </c>
      <c r="B304" s="7">
        <v>0.77</v>
      </c>
      <c r="C304" s="7">
        <v>25</v>
      </c>
    </row>
    <row r="305" spans="1:3" x14ac:dyDescent="0.25">
      <c r="A305" s="8">
        <v>43037</v>
      </c>
      <c r="B305" s="7">
        <v>0.8</v>
      </c>
      <c r="C305" s="7">
        <v>25</v>
      </c>
    </row>
    <row r="306" spans="1:3" x14ac:dyDescent="0.25">
      <c r="A306" s="8">
        <v>43038</v>
      </c>
      <c r="B306" s="7">
        <v>0.77</v>
      </c>
      <c r="C306" s="7">
        <v>24</v>
      </c>
    </row>
    <row r="307" spans="1:3" x14ac:dyDescent="0.25">
      <c r="A307" s="8">
        <v>43039</v>
      </c>
      <c r="B307" s="7">
        <v>0.77</v>
      </c>
      <c r="C307" s="7">
        <v>24</v>
      </c>
    </row>
    <row r="308" spans="1:3" x14ac:dyDescent="0.25">
      <c r="A308" s="8">
        <v>43040</v>
      </c>
      <c r="B308" s="7">
        <v>0.83</v>
      </c>
      <c r="C308" s="7">
        <v>23</v>
      </c>
    </row>
    <row r="309" spans="1:3" x14ac:dyDescent="0.25">
      <c r="A309" s="8">
        <v>43041</v>
      </c>
      <c r="B309" s="7">
        <v>0.91</v>
      </c>
      <c r="C309" s="7">
        <v>22</v>
      </c>
    </row>
    <row r="310" spans="1:3" x14ac:dyDescent="0.25">
      <c r="A310" s="8">
        <v>43042</v>
      </c>
      <c r="B310" s="7">
        <v>0.87</v>
      </c>
      <c r="C310" s="7">
        <v>21</v>
      </c>
    </row>
    <row r="311" spans="1:3" x14ac:dyDescent="0.25">
      <c r="A311" s="8">
        <v>43043</v>
      </c>
      <c r="B311" s="7">
        <v>0.95</v>
      </c>
      <c r="C311" s="7">
        <v>19</v>
      </c>
    </row>
    <row r="312" spans="1:3" x14ac:dyDescent="0.25">
      <c r="A312" s="8">
        <v>43044</v>
      </c>
      <c r="B312" s="7">
        <v>0.87</v>
      </c>
      <c r="C312" s="7">
        <v>23</v>
      </c>
    </row>
    <row r="313" spans="1:3" x14ac:dyDescent="0.25">
      <c r="A313" s="8">
        <v>43045</v>
      </c>
      <c r="B313" s="7">
        <v>0.91</v>
      </c>
      <c r="C313" s="7">
        <v>22</v>
      </c>
    </row>
    <row r="314" spans="1:3" x14ac:dyDescent="0.25">
      <c r="A314" s="8">
        <v>43046</v>
      </c>
      <c r="B314" s="7">
        <v>0.91</v>
      </c>
      <c r="C314" s="7">
        <v>21</v>
      </c>
    </row>
    <row r="315" spans="1:3" x14ac:dyDescent="0.25">
      <c r="A315" s="8">
        <v>43047</v>
      </c>
      <c r="B315" s="7">
        <v>0.95</v>
      </c>
      <c r="C315" s="7">
        <v>19</v>
      </c>
    </row>
    <row r="316" spans="1:3" x14ac:dyDescent="0.25">
      <c r="A316" s="8">
        <v>43048</v>
      </c>
      <c r="B316" s="7">
        <v>0.83</v>
      </c>
      <c r="C316" s="7">
        <v>23</v>
      </c>
    </row>
    <row r="317" spans="1:3" x14ac:dyDescent="0.25">
      <c r="A317" s="8">
        <v>43049</v>
      </c>
      <c r="B317" s="7">
        <v>0.87</v>
      </c>
      <c r="C317" s="7">
        <v>22</v>
      </c>
    </row>
    <row r="318" spans="1:3" x14ac:dyDescent="0.25">
      <c r="A318" s="8">
        <v>43050</v>
      </c>
      <c r="B318" s="7">
        <v>0.91</v>
      </c>
      <c r="C318" s="7">
        <v>21</v>
      </c>
    </row>
    <row r="319" spans="1:3" x14ac:dyDescent="0.25">
      <c r="A319" s="8">
        <v>43051</v>
      </c>
      <c r="B319" s="7">
        <v>1.05</v>
      </c>
      <c r="C319" s="7">
        <v>19</v>
      </c>
    </row>
    <row r="320" spans="1:3" x14ac:dyDescent="0.25">
      <c r="A320" s="8">
        <v>43052</v>
      </c>
      <c r="B320" s="7">
        <v>1.05</v>
      </c>
      <c r="C320" s="7">
        <v>19</v>
      </c>
    </row>
    <row r="321" spans="1:3" x14ac:dyDescent="0.25">
      <c r="A321" s="8">
        <v>43053</v>
      </c>
      <c r="B321" s="7">
        <v>0.8</v>
      </c>
      <c r="C321" s="7">
        <v>23</v>
      </c>
    </row>
    <row r="322" spans="1:3" x14ac:dyDescent="0.25">
      <c r="A322" s="8">
        <v>43054</v>
      </c>
      <c r="B322" s="7">
        <v>0.83</v>
      </c>
      <c r="C322" s="7">
        <v>23</v>
      </c>
    </row>
    <row r="323" spans="1:3" x14ac:dyDescent="0.25">
      <c r="A323" s="8">
        <v>43055</v>
      </c>
      <c r="B323" s="7">
        <v>0.87</v>
      </c>
      <c r="C323" s="7">
        <v>21</v>
      </c>
    </row>
    <row r="324" spans="1:3" x14ac:dyDescent="0.25">
      <c r="A324" s="8">
        <v>43056</v>
      </c>
      <c r="B324" s="7">
        <v>1</v>
      </c>
      <c r="C324" s="7">
        <v>20</v>
      </c>
    </row>
    <row r="325" spans="1:3" x14ac:dyDescent="0.25">
      <c r="A325" s="8">
        <v>43057</v>
      </c>
      <c r="B325" s="7">
        <v>1.05</v>
      </c>
      <c r="C325" s="7">
        <v>19</v>
      </c>
    </row>
    <row r="326" spans="1:3" x14ac:dyDescent="0.25">
      <c r="A326" s="8">
        <v>43058</v>
      </c>
      <c r="B326" s="7">
        <v>0.87</v>
      </c>
      <c r="C326" s="7">
        <v>23</v>
      </c>
    </row>
    <row r="327" spans="1:3" x14ac:dyDescent="0.25">
      <c r="A327" s="8">
        <v>43059</v>
      </c>
      <c r="B327" s="7">
        <v>0.87</v>
      </c>
      <c r="C327" s="7">
        <v>22</v>
      </c>
    </row>
    <row r="328" spans="1:3" x14ac:dyDescent="0.25">
      <c r="A328" s="8">
        <v>43060</v>
      </c>
      <c r="B328" s="7">
        <v>0.95</v>
      </c>
      <c r="C328" s="7">
        <v>20</v>
      </c>
    </row>
    <row r="329" spans="1:3" x14ac:dyDescent="0.25">
      <c r="A329" s="8">
        <v>43061</v>
      </c>
      <c r="B329" s="7">
        <v>1</v>
      </c>
      <c r="C329" s="7">
        <v>19</v>
      </c>
    </row>
    <row r="330" spans="1:3" x14ac:dyDescent="0.25">
      <c r="A330" s="8">
        <v>43062</v>
      </c>
      <c r="B330" s="7">
        <v>0.87</v>
      </c>
      <c r="C330" s="7">
        <v>23</v>
      </c>
    </row>
    <row r="331" spans="1:3" x14ac:dyDescent="0.25">
      <c r="A331" s="8">
        <v>43063</v>
      </c>
      <c r="B331" s="7">
        <v>0.83</v>
      </c>
      <c r="C331" s="7">
        <v>22</v>
      </c>
    </row>
    <row r="332" spans="1:3" x14ac:dyDescent="0.25">
      <c r="A332" s="8">
        <v>43064</v>
      </c>
      <c r="B332" s="7">
        <v>0.91</v>
      </c>
      <c r="C332" s="7">
        <v>20</v>
      </c>
    </row>
    <row r="333" spans="1:3" x14ac:dyDescent="0.25">
      <c r="A333" s="8">
        <v>43065</v>
      </c>
      <c r="B333" s="7">
        <v>1.05</v>
      </c>
      <c r="C333" s="7">
        <v>19</v>
      </c>
    </row>
    <row r="334" spans="1:3" x14ac:dyDescent="0.25">
      <c r="A334" s="8">
        <v>43066</v>
      </c>
      <c r="B334" s="7">
        <v>0.87</v>
      </c>
      <c r="C334" s="7">
        <v>23</v>
      </c>
    </row>
    <row r="335" spans="1:3" x14ac:dyDescent="0.25">
      <c r="A335" s="8">
        <v>43067</v>
      </c>
      <c r="B335" s="7">
        <v>0.91</v>
      </c>
      <c r="C335" s="7">
        <v>22</v>
      </c>
    </row>
    <row r="336" spans="1:3" x14ac:dyDescent="0.25">
      <c r="A336" s="8">
        <v>43068</v>
      </c>
      <c r="B336" s="7">
        <v>0.95</v>
      </c>
      <c r="C336" s="7">
        <v>20</v>
      </c>
    </row>
    <row r="337" spans="1:3" x14ac:dyDescent="0.25">
      <c r="A337" s="8">
        <v>43069</v>
      </c>
      <c r="B337" s="7">
        <v>1.05</v>
      </c>
      <c r="C337" s="7">
        <v>19</v>
      </c>
    </row>
    <row r="338" spans="1:3" x14ac:dyDescent="0.25">
      <c r="A338" s="8">
        <v>43070</v>
      </c>
      <c r="B338" s="7">
        <v>1</v>
      </c>
      <c r="C338" s="7">
        <v>19</v>
      </c>
    </row>
    <row r="339" spans="1:3" x14ac:dyDescent="0.25">
      <c r="A339" s="8">
        <v>43071</v>
      </c>
      <c r="B339" s="7">
        <v>1.1100000000000001</v>
      </c>
      <c r="C339" s="7">
        <v>17</v>
      </c>
    </row>
    <row r="340" spans="1:3" x14ac:dyDescent="0.25">
      <c r="A340" s="8">
        <v>43072</v>
      </c>
      <c r="B340" s="7">
        <v>1.18</v>
      </c>
      <c r="C340" s="7">
        <v>15</v>
      </c>
    </row>
    <row r="341" spans="1:3" x14ac:dyDescent="0.25">
      <c r="A341" s="8">
        <v>43073</v>
      </c>
      <c r="B341" s="7">
        <v>1.54</v>
      </c>
      <c r="C341" s="7">
        <v>13</v>
      </c>
    </row>
    <row r="342" spans="1:3" x14ac:dyDescent="0.25">
      <c r="A342" s="8">
        <v>43074</v>
      </c>
      <c r="B342" s="7">
        <v>1.82</v>
      </c>
      <c r="C342" s="7">
        <v>10</v>
      </c>
    </row>
    <row r="343" spans="1:3" x14ac:dyDescent="0.25">
      <c r="A343" s="8">
        <v>43075</v>
      </c>
      <c r="B343" s="7">
        <v>0.95</v>
      </c>
      <c r="C343" s="7">
        <v>19</v>
      </c>
    </row>
    <row r="344" spans="1:3" x14ac:dyDescent="0.25">
      <c r="A344" s="8">
        <v>43076</v>
      </c>
      <c r="B344" s="7">
        <v>1.05</v>
      </c>
      <c r="C344" s="7">
        <v>17</v>
      </c>
    </row>
    <row r="345" spans="1:3" x14ac:dyDescent="0.25">
      <c r="A345" s="8">
        <v>43077</v>
      </c>
      <c r="B345" s="7">
        <v>1.25</v>
      </c>
      <c r="C345" s="7">
        <v>15</v>
      </c>
    </row>
    <row r="346" spans="1:3" x14ac:dyDescent="0.25">
      <c r="A346" s="8">
        <v>43078</v>
      </c>
      <c r="B346" s="7">
        <v>1.43</v>
      </c>
      <c r="C346" s="7">
        <v>14</v>
      </c>
    </row>
    <row r="347" spans="1:3" x14ac:dyDescent="0.25">
      <c r="A347" s="8">
        <v>43079</v>
      </c>
      <c r="B347" s="7">
        <v>1.82</v>
      </c>
      <c r="C347" s="7">
        <v>11</v>
      </c>
    </row>
    <row r="348" spans="1:3" x14ac:dyDescent="0.25">
      <c r="A348" s="8">
        <v>43080</v>
      </c>
      <c r="B348" s="7">
        <v>1.1100000000000001</v>
      </c>
      <c r="C348" s="7">
        <v>17</v>
      </c>
    </row>
    <row r="349" spans="1:3" x14ac:dyDescent="0.25">
      <c r="A349" s="8">
        <v>43081</v>
      </c>
      <c r="B349" s="7">
        <v>1.33</v>
      </c>
      <c r="C349" s="7">
        <v>15</v>
      </c>
    </row>
    <row r="350" spans="1:3" x14ac:dyDescent="0.25">
      <c r="A350" s="8">
        <v>43082</v>
      </c>
      <c r="B350" s="7">
        <v>1.43</v>
      </c>
      <c r="C350" s="7">
        <v>14</v>
      </c>
    </row>
    <row r="351" spans="1:3" x14ac:dyDescent="0.25">
      <c r="A351" s="8">
        <v>43083</v>
      </c>
      <c r="B351" s="7">
        <v>1.54</v>
      </c>
      <c r="C351" s="7">
        <v>13</v>
      </c>
    </row>
    <row r="352" spans="1:3" x14ac:dyDescent="0.25">
      <c r="A352" s="8">
        <v>43084</v>
      </c>
      <c r="B352" s="7">
        <v>1.05</v>
      </c>
      <c r="C352" s="7">
        <v>17</v>
      </c>
    </row>
    <row r="353" spans="1:3" x14ac:dyDescent="0.25">
      <c r="A353" s="8">
        <v>43085</v>
      </c>
      <c r="B353" s="7">
        <v>1.25</v>
      </c>
      <c r="C353" s="7">
        <v>15</v>
      </c>
    </row>
    <row r="354" spans="1:3" x14ac:dyDescent="0.25">
      <c r="A354" s="8">
        <v>43086</v>
      </c>
      <c r="B354" s="7">
        <v>1.33</v>
      </c>
      <c r="C354" s="7">
        <v>14</v>
      </c>
    </row>
    <row r="355" spans="1:3" x14ac:dyDescent="0.25">
      <c r="A355" s="8">
        <v>43087</v>
      </c>
      <c r="B355" s="7">
        <v>1.43</v>
      </c>
      <c r="C355" s="7">
        <v>13</v>
      </c>
    </row>
    <row r="356" spans="1:3" x14ac:dyDescent="0.25">
      <c r="A356" s="8">
        <v>43088</v>
      </c>
      <c r="B356" s="7">
        <v>1</v>
      </c>
      <c r="C356" s="7">
        <v>18</v>
      </c>
    </row>
    <row r="357" spans="1:3" x14ac:dyDescent="0.25">
      <c r="A357" s="8">
        <v>43089</v>
      </c>
      <c r="B357" s="7">
        <v>1.25</v>
      </c>
      <c r="C357" s="7">
        <v>16</v>
      </c>
    </row>
    <row r="358" spans="1:3" x14ac:dyDescent="0.25">
      <c r="A358" s="8">
        <v>43090</v>
      </c>
      <c r="B358" s="7">
        <v>1.33</v>
      </c>
      <c r="C358" s="7">
        <v>15</v>
      </c>
    </row>
    <row r="359" spans="1:3" x14ac:dyDescent="0.25">
      <c r="A359" s="8">
        <v>43091</v>
      </c>
      <c r="B359" s="7">
        <v>1.54</v>
      </c>
      <c r="C359" s="7">
        <v>13</v>
      </c>
    </row>
    <row r="360" spans="1:3" x14ac:dyDescent="0.25">
      <c r="A360" s="8">
        <v>43092</v>
      </c>
      <c r="B360" s="7">
        <v>1.1100000000000001</v>
      </c>
      <c r="C360" s="7">
        <v>18</v>
      </c>
    </row>
    <row r="361" spans="1:3" x14ac:dyDescent="0.25">
      <c r="A361" s="8">
        <v>43093</v>
      </c>
      <c r="B361" s="7">
        <v>1.25</v>
      </c>
      <c r="C361" s="7">
        <v>16</v>
      </c>
    </row>
    <row r="362" spans="1:3" x14ac:dyDescent="0.25">
      <c r="A362" s="8">
        <v>43094</v>
      </c>
      <c r="B362" s="7">
        <v>1.25</v>
      </c>
      <c r="C362" s="7">
        <v>15</v>
      </c>
    </row>
    <row r="363" spans="1:3" x14ac:dyDescent="0.25">
      <c r="A363" s="8">
        <v>43095</v>
      </c>
      <c r="B363" s="7">
        <v>1.43</v>
      </c>
      <c r="C363" s="7">
        <v>13</v>
      </c>
    </row>
    <row r="364" spans="1:3" x14ac:dyDescent="0.25">
      <c r="A364" s="8">
        <v>43096</v>
      </c>
      <c r="B364" s="7">
        <v>1</v>
      </c>
      <c r="C364" s="7">
        <v>19</v>
      </c>
    </row>
    <row r="365" spans="1:3" x14ac:dyDescent="0.25">
      <c r="A365" s="8">
        <v>43097</v>
      </c>
      <c r="B365" s="7">
        <v>1.25</v>
      </c>
      <c r="C365" s="7">
        <v>16</v>
      </c>
    </row>
    <row r="366" spans="1:3" x14ac:dyDescent="0.25">
      <c r="A366" s="8">
        <v>43098</v>
      </c>
      <c r="B366" s="7">
        <v>1.25</v>
      </c>
      <c r="C366" s="7">
        <v>15</v>
      </c>
    </row>
    <row r="367" spans="1:3" x14ac:dyDescent="0.25">
      <c r="A367" s="8">
        <v>43099</v>
      </c>
      <c r="B367" s="7">
        <v>1.43</v>
      </c>
      <c r="C367" s="7">
        <v>13</v>
      </c>
    </row>
    <row r="368" spans="1:3" x14ac:dyDescent="0.25">
      <c r="A368" s="8">
        <v>43100</v>
      </c>
      <c r="B368" s="7">
        <v>2.5</v>
      </c>
      <c r="C368" s="7">
        <v>7</v>
      </c>
    </row>
    <row r="369" spans="1:3" x14ac:dyDescent="0.25">
      <c r="A369" s="8" t="s">
        <v>327</v>
      </c>
      <c r="B369" s="7">
        <v>301.71000000000026</v>
      </c>
      <c r="C369" s="7">
        <v>9243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6"/>
  <sheetViews>
    <sheetView workbookViewId="0">
      <selection activeCell="D2" sqref="D2"/>
    </sheetView>
  </sheetViews>
  <sheetFormatPr defaultRowHeight="15" x14ac:dyDescent="0.25"/>
  <cols>
    <col min="1" max="1" width="14.42578125" bestFit="1" customWidth="1"/>
    <col min="2" max="2" width="12.140625" bestFit="1" customWidth="1"/>
    <col min="4" max="4" width="11" bestFit="1" customWidth="1"/>
  </cols>
  <sheetData>
    <row r="1" spans="1:4" x14ac:dyDescent="0.25">
      <c r="A1" s="13" t="s">
        <v>330</v>
      </c>
      <c r="B1" s="13" t="s">
        <v>328</v>
      </c>
      <c r="D1" t="s">
        <v>329</v>
      </c>
    </row>
    <row r="2" spans="1:4" x14ac:dyDescent="0.25">
      <c r="A2" s="7">
        <v>2</v>
      </c>
      <c r="B2" s="7">
        <v>10</v>
      </c>
      <c r="D2" s="2">
        <f>CORREL(A2:A366,B2:B366)</f>
        <v>-0.90921393241010251</v>
      </c>
    </row>
    <row r="3" spans="1:4" x14ac:dyDescent="0.25">
      <c r="A3" s="7">
        <v>1.33</v>
      </c>
      <c r="B3" s="7">
        <v>13</v>
      </c>
    </row>
    <row r="4" spans="1:4" x14ac:dyDescent="0.25">
      <c r="A4" s="7">
        <v>1.33</v>
      </c>
      <c r="B4" s="7">
        <v>15</v>
      </c>
    </row>
    <row r="5" spans="1:4" x14ac:dyDescent="0.25">
      <c r="A5" s="7">
        <v>1.05</v>
      </c>
      <c r="B5" s="7">
        <v>17</v>
      </c>
    </row>
    <row r="6" spans="1:4" x14ac:dyDescent="0.25">
      <c r="A6" s="7">
        <v>1</v>
      </c>
      <c r="B6" s="7">
        <v>18</v>
      </c>
    </row>
    <row r="7" spans="1:4" x14ac:dyDescent="0.25">
      <c r="A7" s="7">
        <v>1.54</v>
      </c>
      <c r="B7" s="7">
        <v>11</v>
      </c>
    </row>
    <row r="8" spans="1:4" x14ac:dyDescent="0.25">
      <c r="A8" s="7">
        <v>1.54</v>
      </c>
      <c r="B8" s="7">
        <v>13</v>
      </c>
    </row>
    <row r="9" spans="1:4" x14ac:dyDescent="0.25">
      <c r="A9" s="7">
        <v>1.18</v>
      </c>
      <c r="B9" s="7">
        <v>15</v>
      </c>
    </row>
    <row r="10" spans="1:4" x14ac:dyDescent="0.25">
      <c r="A10" s="7">
        <v>1.18</v>
      </c>
      <c r="B10" s="7">
        <v>17</v>
      </c>
    </row>
    <row r="11" spans="1:4" x14ac:dyDescent="0.25">
      <c r="A11" s="7">
        <v>1.05</v>
      </c>
      <c r="B11" s="7">
        <v>18</v>
      </c>
    </row>
    <row r="12" spans="1:4" x14ac:dyDescent="0.25">
      <c r="A12" s="7">
        <v>1.54</v>
      </c>
      <c r="B12" s="7">
        <v>12</v>
      </c>
    </row>
    <row r="13" spans="1:4" x14ac:dyDescent="0.25">
      <c r="A13" s="7">
        <v>1.33</v>
      </c>
      <c r="B13" s="7">
        <v>14</v>
      </c>
    </row>
    <row r="14" spans="1:4" x14ac:dyDescent="0.25">
      <c r="A14" s="7">
        <v>1.33</v>
      </c>
      <c r="B14" s="7">
        <v>15</v>
      </c>
    </row>
    <row r="15" spans="1:4" x14ac:dyDescent="0.25">
      <c r="A15" s="7">
        <v>1.05</v>
      </c>
      <c r="B15" s="7">
        <v>17</v>
      </c>
    </row>
    <row r="16" spans="1:4" x14ac:dyDescent="0.25">
      <c r="A16" s="7">
        <v>1.1100000000000001</v>
      </c>
      <c r="B16" s="7">
        <v>18</v>
      </c>
    </row>
    <row r="17" spans="1:2" x14ac:dyDescent="0.25">
      <c r="A17" s="7">
        <v>1.67</v>
      </c>
      <c r="B17" s="7">
        <v>12</v>
      </c>
    </row>
    <row r="18" spans="1:2" x14ac:dyDescent="0.25">
      <c r="A18" s="7">
        <v>1.43</v>
      </c>
      <c r="B18" s="7">
        <v>14</v>
      </c>
    </row>
    <row r="19" spans="1:2" x14ac:dyDescent="0.25">
      <c r="A19" s="7">
        <v>1.18</v>
      </c>
      <c r="B19" s="7">
        <v>16</v>
      </c>
    </row>
    <row r="20" spans="1:2" x14ac:dyDescent="0.25">
      <c r="A20" s="7">
        <v>1.18</v>
      </c>
      <c r="B20" s="7">
        <v>17</v>
      </c>
    </row>
    <row r="21" spans="1:2" x14ac:dyDescent="0.25">
      <c r="A21" s="7">
        <v>1.43</v>
      </c>
      <c r="B21" s="7">
        <v>12</v>
      </c>
    </row>
    <row r="22" spans="1:2" x14ac:dyDescent="0.25">
      <c r="A22" s="7">
        <v>1.25</v>
      </c>
      <c r="B22" s="7">
        <v>14</v>
      </c>
    </row>
    <row r="23" spans="1:2" x14ac:dyDescent="0.25">
      <c r="A23" s="7">
        <v>1.1100000000000001</v>
      </c>
      <c r="B23" s="7">
        <v>16</v>
      </c>
    </row>
    <row r="24" spans="1:2" x14ac:dyDescent="0.25">
      <c r="A24" s="7">
        <v>1.05</v>
      </c>
      <c r="B24" s="7">
        <v>17</v>
      </c>
    </row>
    <row r="25" spans="1:2" x14ac:dyDescent="0.25">
      <c r="A25" s="7">
        <v>1.54</v>
      </c>
      <c r="B25" s="7">
        <v>12</v>
      </c>
    </row>
    <row r="26" spans="1:2" x14ac:dyDescent="0.25">
      <c r="A26" s="7">
        <v>1.25</v>
      </c>
      <c r="B26" s="7">
        <v>14</v>
      </c>
    </row>
    <row r="27" spans="1:2" x14ac:dyDescent="0.25">
      <c r="A27" s="7">
        <v>1.25</v>
      </c>
      <c r="B27" s="7">
        <v>16</v>
      </c>
    </row>
    <row r="28" spans="1:2" x14ac:dyDescent="0.25">
      <c r="A28" s="7">
        <v>1.05</v>
      </c>
      <c r="B28" s="7">
        <v>17</v>
      </c>
    </row>
    <row r="29" spans="1:2" x14ac:dyDescent="0.25">
      <c r="A29" s="7">
        <v>1.33</v>
      </c>
      <c r="B29" s="7">
        <v>13</v>
      </c>
    </row>
    <row r="30" spans="1:2" x14ac:dyDescent="0.25">
      <c r="A30" s="7">
        <v>1.33</v>
      </c>
      <c r="B30" s="7">
        <v>14</v>
      </c>
    </row>
    <row r="31" spans="1:2" x14ac:dyDescent="0.25">
      <c r="A31" s="7">
        <v>1.05</v>
      </c>
      <c r="B31" s="7">
        <v>17</v>
      </c>
    </row>
    <row r="32" spans="1:2" x14ac:dyDescent="0.25">
      <c r="A32" s="7">
        <v>1.05</v>
      </c>
      <c r="B32" s="7">
        <v>18</v>
      </c>
    </row>
    <row r="33" spans="1:2" x14ac:dyDescent="0.25">
      <c r="A33" s="7">
        <v>1</v>
      </c>
      <c r="B33" s="7">
        <v>18</v>
      </c>
    </row>
    <row r="34" spans="1:2" x14ac:dyDescent="0.25">
      <c r="A34" s="7">
        <v>1</v>
      </c>
      <c r="B34" s="7">
        <v>20</v>
      </c>
    </row>
    <row r="35" spans="1:2" x14ac:dyDescent="0.25">
      <c r="A35" s="7">
        <v>0.87</v>
      </c>
      <c r="B35" s="7">
        <v>21</v>
      </c>
    </row>
    <row r="36" spans="1:2" x14ac:dyDescent="0.25">
      <c r="A36" s="7">
        <v>0.83</v>
      </c>
      <c r="B36" s="7">
        <v>22</v>
      </c>
    </row>
    <row r="37" spans="1:2" x14ac:dyDescent="0.25">
      <c r="A37" s="7">
        <v>1.1100000000000001</v>
      </c>
      <c r="B37" s="7">
        <v>18</v>
      </c>
    </row>
    <row r="38" spans="1:2" x14ac:dyDescent="0.25">
      <c r="A38" s="7">
        <v>0.95</v>
      </c>
      <c r="B38" s="7">
        <v>20</v>
      </c>
    </row>
    <row r="39" spans="1:2" x14ac:dyDescent="0.25">
      <c r="A39" s="7">
        <v>0.87</v>
      </c>
      <c r="B39" s="7">
        <v>21</v>
      </c>
    </row>
    <row r="40" spans="1:2" x14ac:dyDescent="0.25">
      <c r="A40" s="7">
        <v>0.87</v>
      </c>
      <c r="B40" s="7">
        <v>22</v>
      </c>
    </row>
    <row r="41" spans="1:2" x14ac:dyDescent="0.25">
      <c r="A41" s="7">
        <v>1</v>
      </c>
      <c r="B41" s="7">
        <v>19</v>
      </c>
    </row>
    <row r="42" spans="1:2" x14ac:dyDescent="0.25">
      <c r="A42" s="7">
        <v>0.91</v>
      </c>
      <c r="B42" s="7">
        <v>20</v>
      </c>
    </row>
    <row r="43" spans="1:2" x14ac:dyDescent="0.25">
      <c r="A43" s="7">
        <v>0.91</v>
      </c>
      <c r="B43" s="7">
        <v>21</v>
      </c>
    </row>
    <row r="44" spans="1:2" x14ac:dyDescent="0.25">
      <c r="A44" s="7">
        <v>0.83</v>
      </c>
      <c r="B44" s="7">
        <v>22</v>
      </c>
    </row>
    <row r="45" spans="1:2" x14ac:dyDescent="0.25">
      <c r="A45" s="7">
        <v>1.1100000000000001</v>
      </c>
      <c r="B45" s="7">
        <v>18</v>
      </c>
    </row>
    <row r="46" spans="1:2" x14ac:dyDescent="0.25">
      <c r="A46" s="7">
        <v>0.95</v>
      </c>
      <c r="B46" s="7">
        <v>19</v>
      </c>
    </row>
    <row r="47" spans="1:2" x14ac:dyDescent="0.25">
      <c r="A47" s="7">
        <v>0.91</v>
      </c>
      <c r="B47" s="7">
        <v>20</v>
      </c>
    </row>
    <row r="48" spans="1:2" x14ac:dyDescent="0.25">
      <c r="A48" s="7">
        <v>0.87</v>
      </c>
      <c r="B48" s="7">
        <v>21</v>
      </c>
    </row>
    <row r="49" spans="1:2" x14ac:dyDescent="0.25">
      <c r="A49" s="7">
        <v>1</v>
      </c>
      <c r="B49" s="7">
        <v>18</v>
      </c>
    </row>
    <row r="50" spans="1:2" x14ac:dyDescent="0.25">
      <c r="A50" s="7">
        <v>0.95</v>
      </c>
      <c r="B50" s="7">
        <v>19</v>
      </c>
    </row>
    <row r="51" spans="1:2" x14ac:dyDescent="0.25">
      <c r="A51" s="7">
        <v>0.95</v>
      </c>
      <c r="B51" s="7">
        <v>20</v>
      </c>
    </row>
    <row r="52" spans="1:2" x14ac:dyDescent="0.25">
      <c r="A52" s="7">
        <v>0.95</v>
      </c>
      <c r="B52" s="7">
        <v>21</v>
      </c>
    </row>
    <row r="53" spans="1:2" x14ac:dyDescent="0.25">
      <c r="A53" s="7">
        <v>1</v>
      </c>
      <c r="B53" s="7">
        <v>18</v>
      </c>
    </row>
    <row r="54" spans="1:2" x14ac:dyDescent="0.25">
      <c r="A54" s="7">
        <v>0.95</v>
      </c>
      <c r="B54" s="7">
        <v>19</v>
      </c>
    </row>
    <row r="55" spans="1:2" x14ac:dyDescent="0.25">
      <c r="A55" s="7">
        <v>1</v>
      </c>
      <c r="B55" s="7">
        <v>20</v>
      </c>
    </row>
    <row r="56" spans="1:2" x14ac:dyDescent="0.25">
      <c r="A56" s="7">
        <v>0.87</v>
      </c>
      <c r="B56" s="7">
        <v>21</v>
      </c>
    </row>
    <row r="57" spans="1:2" x14ac:dyDescent="0.25">
      <c r="A57" s="7">
        <v>1</v>
      </c>
      <c r="B57" s="7">
        <v>18</v>
      </c>
    </row>
    <row r="58" spans="1:2" x14ac:dyDescent="0.25">
      <c r="A58" s="7">
        <v>1.05</v>
      </c>
      <c r="B58" s="7">
        <v>19</v>
      </c>
    </row>
    <row r="59" spans="1:2" x14ac:dyDescent="0.25">
      <c r="A59" s="7">
        <v>1</v>
      </c>
      <c r="B59" s="7">
        <v>20</v>
      </c>
    </row>
    <row r="60" spans="1:2" x14ac:dyDescent="0.25">
      <c r="A60" s="7">
        <v>0.91</v>
      </c>
      <c r="B60" s="7">
        <v>22</v>
      </c>
    </row>
    <row r="61" spans="1:2" x14ac:dyDescent="0.25">
      <c r="A61" s="7">
        <v>0.87</v>
      </c>
      <c r="B61" s="7">
        <v>23</v>
      </c>
    </row>
    <row r="62" spans="1:2" x14ac:dyDescent="0.25">
      <c r="A62" s="7">
        <v>0.8</v>
      </c>
      <c r="B62" s="7">
        <v>24</v>
      </c>
    </row>
    <row r="63" spans="1:2" x14ac:dyDescent="0.25">
      <c r="A63" s="7">
        <v>0.77</v>
      </c>
      <c r="B63" s="7">
        <v>24</v>
      </c>
    </row>
    <row r="64" spans="1:2" x14ac:dyDescent="0.25">
      <c r="A64" s="7">
        <v>0.77</v>
      </c>
      <c r="B64" s="7">
        <v>25</v>
      </c>
    </row>
    <row r="65" spans="1:2" x14ac:dyDescent="0.25">
      <c r="A65" s="7">
        <v>0.87</v>
      </c>
      <c r="B65" s="7">
        <v>23</v>
      </c>
    </row>
    <row r="66" spans="1:2" x14ac:dyDescent="0.25">
      <c r="A66" s="7">
        <v>0.77</v>
      </c>
      <c r="B66" s="7">
        <v>24</v>
      </c>
    </row>
    <row r="67" spans="1:2" x14ac:dyDescent="0.25">
      <c r="A67" s="7">
        <v>0.77</v>
      </c>
      <c r="B67" s="7">
        <v>24</v>
      </c>
    </row>
    <row r="68" spans="1:2" x14ac:dyDescent="0.25">
      <c r="A68" s="7">
        <v>0.77</v>
      </c>
      <c r="B68" s="7">
        <v>25</v>
      </c>
    </row>
    <row r="69" spans="1:2" x14ac:dyDescent="0.25">
      <c r="A69" s="7">
        <v>0.8</v>
      </c>
      <c r="B69" s="7">
        <v>23</v>
      </c>
    </row>
    <row r="70" spans="1:2" x14ac:dyDescent="0.25">
      <c r="A70" s="7">
        <v>0.83</v>
      </c>
      <c r="B70" s="7">
        <v>24</v>
      </c>
    </row>
    <row r="71" spans="1:2" x14ac:dyDescent="0.25">
      <c r="A71" s="7">
        <v>0.83</v>
      </c>
      <c r="B71" s="7">
        <v>24</v>
      </c>
    </row>
    <row r="72" spans="1:2" x14ac:dyDescent="0.25">
      <c r="A72" s="7">
        <v>0.74</v>
      </c>
      <c r="B72" s="7">
        <v>25</v>
      </c>
    </row>
    <row r="73" spans="1:2" x14ac:dyDescent="0.25">
      <c r="A73" s="7">
        <v>0.87</v>
      </c>
      <c r="B73" s="7">
        <v>23</v>
      </c>
    </row>
    <row r="74" spans="1:2" x14ac:dyDescent="0.25">
      <c r="A74" s="7">
        <v>0.87</v>
      </c>
      <c r="B74" s="7">
        <v>23</v>
      </c>
    </row>
    <row r="75" spans="1:2" x14ac:dyDescent="0.25">
      <c r="A75" s="7">
        <v>0.83</v>
      </c>
      <c r="B75" s="7">
        <v>24</v>
      </c>
    </row>
    <row r="76" spans="1:2" x14ac:dyDescent="0.25">
      <c r="A76" s="7">
        <v>0.83</v>
      </c>
      <c r="B76" s="7">
        <v>24</v>
      </c>
    </row>
    <row r="77" spans="1:2" x14ac:dyDescent="0.25">
      <c r="A77" s="7">
        <v>0.77</v>
      </c>
      <c r="B77" s="7">
        <v>25</v>
      </c>
    </row>
    <row r="78" spans="1:2" x14ac:dyDescent="0.25">
      <c r="A78" s="7">
        <v>0.83</v>
      </c>
      <c r="B78" s="7">
        <v>23</v>
      </c>
    </row>
    <row r="79" spans="1:2" x14ac:dyDescent="0.25">
      <c r="A79" s="7">
        <v>0.83</v>
      </c>
      <c r="B79" s="7">
        <v>23</v>
      </c>
    </row>
    <row r="80" spans="1:2" x14ac:dyDescent="0.25">
      <c r="A80" s="7">
        <v>0.77</v>
      </c>
      <c r="B80" s="7">
        <v>24</v>
      </c>
    </row>
    <row r="81" spans="1:2" x14ac:dyDescent="0.25">
      <c r="A81" s="7">
        <v>0.83</v>
      </c>
      <c r="B81" s="7">
        <v>24</v>
      </c>
    </row>
    <row r="82" spans="1:2" x14ac:dyDescent="0.25">
      <c r="A82" s="7">
        <v>0.74</v>
      </c>
      <c r="B82" s="7">
        <v>25</v>
      </c>
    </row>
    <row r="83" spans="1:2" x14ac:dyDescent="0.25">
      <c r="A83" s="7">
        <v>0.87</v>
      </c>
      <c r="B83" s="7">
        <v>23</v>
      </c>
    </row>
    <row r="84" spans="1:2" x14ac:dyDescent="0.25">
      <c r="A84" s="7">
        <v>0.83</v>
      </c>
      <c r="B84" s="7">
        <v>23</v>
      </c>
    </row>
    <row r="85" spans="1:2" x14ac:dyDescent="0.25">
      <c r="A85" s="7">
        <v>0.8</v>
      </c>
      <c r="B85" s="7">
        <v>24</v>
      </c>
    </row>
    <row r="86" spans="1:2" x14ac:dyDescent="0.25">
      <c r="A86" s="7">
        <v>0.77</v>
      </c>
      <c r="B86" s="7">
        <v>25</v>
      </c>
    </row>
    <row r="87" spans="1:2" x14ac:dyDescent="0.25">
      <c r="A87" s="7">
        <v>0.74</v>
      </c>
      <c r="B87" s="7">
        <v>25</v>
      </c>
    </row>
    <row r="88" spans="1:2" x14ac:dyDescent="0.25">
      <c r="A88" s="7">
        <v>0.83</v>
      </c>
      <c r="B88" s="7">
        <v>23</v>
      </c>
    </row>
    <row r="89" spans="1:2" x14ac:dyDescent="0.25">
      <c r="A89" s="7">
        <v>0.83</v>
      </c>
      <c r="B89" s="7">
        <v>24</v>
      </c>
    </row>
    <row r="90" spans="1:2" x14ac:dyDescent="0.25">
      <c r="A90" s="7">
        <v>0.8</v>
      </c>
      <c r="B90" s="7">
        <v>24</v>
      </c>
    </row>
    <row r="91" spans="1:2" x14ac:dyDescent="0.25">
      <c r="A91" s="7">
        <v>0.77</v>
      </c>
      <c r="B91" s="7">
        <v>25</v>
      </c>
    </row>
    <row r="92" spans="1:2" x14ac:dyDescent="0.25">
      <c r="A92" s="7">
        <v>0.8</v>
      </c>
      <c r="B92" s="7">
        <v>25</v>
      </c>
    </row>
    <row r="93" spans="1:2" x14ac:dyDescent="0.25">
      <c r="A93" s="7">
        <v>0.74</v>
      </c>
      <c r="B93" s="7">
        <v>26</v>
      </c>
    </row>
    <row r="94" spans="1:2" x14ac:dyDescent="0.25">
      <c r="A94" s="7">
        <v>0.74</v>
      </c>
      <c r="B94" s="7">
        <v>26</v>
      </c>
    </row>
    <row r="95" spans="1:2" x14ac:dyDescent="0.25">
      <c r="A95" s="7">
        <v>0.71</v>
      </c>
      <c r="B95" s="7">
        <v>27</v>
      </c>
    </row>
    <row r="96" spans="1:2" x14ac:dyDescent="0.25">
      <c r="A96" s="7">
        <v>0.71</v>
      </c>
      <c r="B96" s="7">
        <v>28</v>
      </c>
    </row>
    <row r="97" spans="1:2" x14ac:dyDescent="0.25">
      <c r="A97" s="7">
        <v>0.8</v>
      </c>
      <c r="B97" s="7">
        <v>25</v>
      </c>
    </row>
    <row r="98" spans="1:2" x14ac:dyDescent="0.25">
      <c r="A98" s="7">
        <v>0.74</v>
      </c>
      <c r="B98" s="7">
        <v>26</v>
      </c>
    </row>
    <row r="99" spans="1:2" x14ac:dyDescent="0.25">
      <c r="A99" s="7">
        <v>0.74</v>
      </c>
      <c r="B99" s="7">
        <v>26</v>
      </c>
    </row>
    <row r="100" spans="1:2" x14ac:dyDescent="0.25">
      <c r="A100" s="7">
        <v>0.69</v>
      </c>
      <c r="B100" s="7">
        <v>27</v>
      </c>
    </row>
    <row r="101" spans="1:2" x14ac:dyDescent="0.25">
      <c r="A101" s="7">
        <v>0.74</v>
      </c>
      <c r="B101" s="7">
        <v>25</v>
      </c>
    </row>
    <row r="102" spans="1:2" x14ac:dyDescent="0.25">
      <c r="A102" s="7">
        <v>0.74</v>
      </c>
      <c r="B102" s="7">
        <v>26</v>
      </c>
    </row>
    <row r="103" spans="1:2" x14ac:dyDescent="0.25">
      <c r="A103" s="7">
        <v>0.74</v>
      </c>
      <c r="B103" s="7">
        <v>27</v>
      </c>
    </row>
    <row r="104" spans="1:2" x14ac:dyDescent="0.25">
      <c r="A104" s="7">
        <v>0.69</v>
      </c>
      <c r="B104" s="7">
        <v>27</v>
      </c>
    </row>
    <row r="105" spans="1:2" x14ac:dyDescent="0.25">
      <c r="A105" s="7">
        <v>0.77</v>
      </c>
      <c r="B105" s="7">
        <v>25</v>
      </c>
    </row>
    <row r="106" spans="1:2" x14ac:dyDescent="0.25">
      <c r="A106" s="7">
        <v>0.74</v>
      </c>
      <c r="B106" s="7">
        <v>26</v>
      </c>
    </row>
    <row r="107" spans="1:2" x14ac:dyDescent="0.25">
      <c r="A107" s="7">
        <v>0.69</v>
      </c>
      <c r="B107" s="7">
        <v>27</v>
      </c>
    </row>
    <row r="108" spans="1:2" x14ac:dyDescent="0.25">
      <c r="A108" s="7">
        <v>0.71</v>
      </c>
      <c r="B108" s="7">
        <v>27</v>
      </c>
    </row>
    <row r="109" spans="1:2" x14ac:dyDescent="0.25">
      <c r="A109" s="7">
        <v>0.74</v>
      </c>
      <c r="B109" s="7">
        <v>25</v>
      </c>
    </row>
    <row r="110" spans="1:2" x14ac:dyDescent="0.25">
      <c r="A110" s="7">
        <v>0.77</v>
      </c>
      <c r="B110" s="7">
        <v>26</v>
      </c>
    </row>
    <row r="111" spans="1:2" x14ac:dyDescent="0.25">
      <c r="A111" s="7">
        <v>0.69</v>
      </c>
      <c r="B111" s="7">
        <v>27</v>
      </c>
    </row>
    <row r="112" spans="1:2" x14ac:dyDescent="0.25">
      <c r="A112" s="7">
        <v>0.74</v>
      </c>
      <c r="B112" s="7">
        <v>27</v>
      </c>
    </row>
    <row r="113" spans="1:2" x14ac:dyDescent="0.25">
      <c r="A113" s="7">
        <v>0.77</v>
      </c>
      <c r="B113" s="7">
        <v>25</v>
      </c>
    </row>
    <row r="114" spans="1:2" x14ac:dyDescent="0.25">
      <c r="A114" s="7">
        <v>0.77</v>
      </c>
      <c r="B114" s="7">
        <v>26</v>
      </c>
    </row>
    <row r="115" spans="1:2" x14ac:dyDescent="0.25">
      <c r="A115" s="7">
        <v>0.69</v>
      </c>
      <c r="B115" s="7">
        <v>27</v>
      </c>
    </row>
    <row r="116" spans="1:2" x14ac:dyDescent="0.25">
      <c r="A116" s="7">
        <v>0.71</v>
      </c>
      <c r="B116" s="7">
        <v>27</v>
      </c>
    </row>
    <row r="117" spans="1:2" x14ac:dyDescent="0.25">
      <c r="A117" s="7">
        <v>0.8</v>
      </c>
      <c r="B117" s="7">
        <v>25</v>
      </c>
    </row>
    <row r="118" spans="1:2" x14ac:dyDescent="0.25">
      <c r="A118" s="7">
        <v>0.77</v>
      </c>
      <c r="B118" s="7">
        <v>25</v>
      </c>
    </row>
    <row r="119" spans="1:2" x14ac:dyDescent="0.25">
      <c r="A119" s="7">
        <v>0.74</v>
      </c>
      <c r="B119" s="7">
        <v>26</v>
      </c>
    </row>
    <row r="120" spans="1:2" x14ac:dyDescent="0.25">
      <c r="A120" s="7">
        <v>0.71</v>
      </c>
      <c r="B120" s="7">
        <v>27</v>
      </c>
    </row>
    <row r="121" spans="1:2" x14ac:dyDescent="0.25">
      <c r="A121" s="7">
        <v>0.74</v>
      </c>
      <c r="B121" s="7">
        <v>27</v>
      </c>
    </row>
    <row r="122" spans="1:2" x14ac:dyDescent="0.25">
      <c r="A122" s="7">
        <v>0.65</v>
      </c>
      <c r="B122" s="7">
        <v>29</v>
      </c>
    </row>
    <row r="123" spans="1:2" x14ac:dyDescent="0.25">
      <c r="A123" s="7">
        <v>0.69</v>
      </c>
      <c r="B123" s="7">
        <v>29</v>
      </c>
    </row>
    <row r="124" spans="1:2" x14ac:dyDescent="0.25">
      <c r="A124" s="7">
        <v>0.63</v>
      </c>
      <c r="B124" s="7">
        <v>30</v>
      </c>
    </row>
    <row r="125" spans="1:2" x14ac:dyDescent="0.25">
      <c r="A125" s="7">
        <v>0.63</v>
      </c>
      <c r="B125" s="7">
        <v>31</v>
      </c>
    </row>
    <row r="126" spans="1:2" x14ac:dyDescent="0.25">
      <c r="A126" s="7">
        <v>0.71</v>
      </c>
      <c r="B126" s="7">
        <v>28</v>
      </c>
    </row>
    <row r="127" spans="1:2" x14ac:dyDescent="0.25">
      <c r="A127" s="7">
        <v>0.67</v>
      </c>
      <c r="B127" s="7">
        <v>29</v>
      </c>
    </row>
    <row r="128" spans="1:2" x14ac:dyDescent="0.25">
      <c r="A128" s="7">
        <v>0.65</v>
      </c>
      <c r="B128" s="7">
        <v>29</v>
      </c>
    </row>
    <row r="129" spans="1:2" x14ac:dyDescent="0.25">
      <c r="A129" s="7">
        <v>0.67</v>
      </c>
      <c r="B129" s="7">
        <v>30</v>
      </c>
    </row>
    <row r="130" spans="1:2" x14ac:dyDescent="0.25">
      <c r="A130" s="7">
        <v>0.63</v>
      </c>
      <c r="B130" s="7">
        <v>31</v>
      </c>
    </row>
    <row r="131" spans="1:2" x14ac:dyDescent="0.25">
      <c r="A131" s="7">
        <v>0.69</v>
      </c>
      <c r="B131" s="7">
        <v>28</v>
      </c>
    </row>
    <row r="132" spans="1:2" x14ac:dyDescent="0.25">
      <c r="A132" s="7">
        <v>0.67</v>
      </c>
      <c r="B132" s="7">
        <v>29</v>
      </c>
    </row>
    <row r="133" spans="1:2" x14ac:dyDescent="0.25">
      <c r="A133" s="7">
        <v>0.67</v>
      </c>
      <c r="B133" s="7">
        <v>29</v>
      </c>
    </row>
    <row r="134" spans="1:2" x14ac:dyDescent="0.25">
      <c r="A134" s="7">
        <v>0.65</v>
      </c>
      <c r="B134" s="7">
        <v>30</v>
      </c>
    </row>
    <row r="135" spans="1:2" x14ac:dyDescent="0.25">
      <c r="A135" s="7">
        <v>0.63</v>
      </c>
      <c r="B135" s="7">
        <v>31</v>
      </c>
    </row>
    <row r="136" spans="1:2" x14ac:dyDescent="0.25">
      <c r="A136" s="7">
        <v>0.69</v>
      </c>
      <c r="B136" s="7">
        <v>28</v>
      </c>
    </row>
    <row r="137" spans="1:2" x14ac:dyDescent="0.25">
      <c r="A137" s="7">
        <v>0.67</v>
      </c>
      <c r="B137" s="7">
        <v>29</v>
      </c>
    </row>
    <row r="138" spans="1:2" x14ac:dyDescent="0.25">
      <c r="A138" s="7">
        <v>0.67</v>
      </c>
      <c r="B138" s="7">
        <v>29</v>
      </c>
    </row>
    <row r="139" spans="1:2" x14ac:dyDescent="0.25">
      <c r="A139" s="7">
        <v>0.67</v>
      </c>
      <c r="B139" s="7">
        <v>30</v>
      </c>
    </row>
    <row r="140" spans="1:2" x14ac:dyDescent="0.25">
      <c r="A140" s="7">
        <v>0.61</v>
      </c>
      <c r="B140" s="7">
        <v>31</v>
      </c>
    </row>
    <row r="141" spans="1:2" x14ac:dyDescent="0.25">
      <c r="A141" s="7">
        <v>0.67</v>
      </c>
      <c r="B141" s="7">
        <v>28</v>
      </c>
    </row>
    <row r="142" spans="1:2" x14ac:dyDescent="0.25">
      <c r="A142" s="7">
        <v>0.69</v>
      </c>
      <c r="B142" s="7">
        <v>29</v>
      </c>
    </row>
    <row r="143" spans="1:2" x14ac:dyDescent="0.25">
      <c r="A143" s="7">
        <v>0.67</v>
      </c>
      <c r="B143" s="7">
        <v>30</v>
      </c>
    </row>
    <row r="144" spans="1:2" x14ac:dyDescent="0.25">
      <c r="A144" s="7">
        <v>0.63</v>
      </c>
      <c r="B144" s="7">
        <v>31</v>
      </c>
    </row>
    <row r="145" spans="1:2" x14ac:dyDescent="0.25">
      <c r="A145" s="7">
        <v>0.69</v>
      </c>
      <c r="B145" s="7">
        <v>28</v>
      </c>
    </row>
    <row r="146" spans="1:2" x14ac:dyDescent="0.25">
      <c r="A146" s="7">
        <v>0.69</v>
      </c>
      <c r="B146" s="7">
        <v>29</v>
      </c>
    </row>
    <row r="147" spans="1:2" x14ac:dyDescent="0.25">
      <c r="A147" s="7">
        <v>0.67</v>
      </c>
      <c r="B147" s="7">
        <v>30</v>
      </c>
    </row>
    <row r="148" spans="1:2" x14ac:dyDescent="0.25">
      <c r="A148" s="7">
        <v>0.63</v>
      </c>
      <c r="B148" s="7">
        <v>31</v>
      </c>
    </row>
    <row r="149" spans="1:2" x14ac:dyDescent="0.25">
      <c r="A149" s="7">
        <v>0.65</v>
      </c>
      <c r="B149" s="7">
        <v>29</v>
      </c>
    </row>
    <row r="150" spans="1:2" x14ac:dyDescent="0.25">
      <c r="A150" s="7">
        <v>0.65</v>
      </c>
      <c r="B150" s="7">
        <v>29</v>
      </c>
    </row>
    <row r="151" spans="1:2" x14ac:dyDescent="0.25">
      <c r="A151" s="7">
        <v>0.67</v>
      </c>
      <c r="B151" s="7">
        <v>30</v>
      </c>
    </row>
    <row r="152" spans="1:2" x14ac:dyDescent="0.25">
      <c r="A152" s="7">
        <v>0.65</v>
      </c>
      <c r="B152" s="7">
        <v>31</v>
      </c>
    </row>
    <row r="153" spans="1:2" x14ac:dyDescent="0.25">
      <c r="A153" s="7">
        <v>0.65</v>
      </c>
      <c r="B153" s="7">
        <v>31</v>
      </c>
    </row>
    <row r="154" spans="1:2" x14ac:dyDescent="0.25">
      <c r="A154" s="7">
        <v>0.59</v>
      </c>
      <c r="B154" s="7">
        <v>33</v>
      </c>
    </row>
    <row r="155" spans="1:2" x14ac:dyDescent="0.25">
      <c r="A155" s="7">
        <v>0.56000000000000005</v>
      </c>
      <c r="B155" s="7">
        <v>35</v>
      </c>
    </row>
    <row r="156" spans="1:2" x14ac:dyDescent="0.25">
      <c r="A156" s="7">
        <v>0.51</v>
      </c>
      <c r="B156" s="7">
        <v>38</v>
      </c>
    </row>
    <row r="157" spans="1:2" x14ac:dyDescent="0.25">
      <c r="A157" s="7">
        <v>0.59</v>
      </c>
      <c r="B157" s="7">
        <v>32</v>
      </c>
    </row>
    <row r="158" spans="1:2" x14ac:dyDescent="0.25">
      <c r="A158" s="7">
        <v>0.56000000000000005</v>
      </c>
      <c r="B158" s="7">
        <v>34</v>
      </c>
    </row>
    <row r="159" spans="1:2" x14ac:dyDescent="0.25">
      <c r="A159" s="7">
        <v>0.56000000000000005</v>
      </c>
      <c r="B159" s="7">
        <v>36</v>
      </c>
    </row>
    <row r="160" spans="1:2" x14ac:dyDescent="0.25">
      <c r="A160" s="7">
        <v>0.5</v>
      </c>
      <c r="B160" s="7">
        <v>39</v>
      </c>
    </row>
    <row r="161" spans="1:2" x14ac:dyDescent="0.25">
      <c r="A161" s="7">
        <v>0.61</v>
      </c>
      <c r="B161" s="7">
        <v>32</v>
      </c>
    </row>
    <row r="162" spans="1:2" x14ac:dyDescent="0.25">
      <c r="A162" s="7">
        <v>0.54</v>
      </c>
      <c r="B162" s="7">
        <v>35</v>
      </c>
    </row>
    <row r="163" spans="1:2" x14ac:dyDescent="0.25">
      <c r="A163" s="7">
        <v>0.53</v>
      </c>
      <c r="B163" s="7">
        <v>36</v>
      </c>
    </row>
    <row r="164" spans="1:2" x14ac:dyDescent="0.25">
      <c r="A164" s="7">
        <v>0.5</v>
      </c>
      <c r="B164" s="7">
        <v>40</v>
      </c>
    </row>
    <row r="165" spans="1:2" x14ac:dyDescent="0.25">
      <c r="A165" s="7">
        <v>0.59</v>
      </c>
      <c r="B165" s="7">
        <v>32</v>
      </c>
    </row>
    <row r="166" spans="1:2" x14ac:dyDescent="0.25">
      <c r="A166" s="7">
        <v>0.56999999999999995</v>
      </c>
      <c r="B166" s="7">
        <v>35</v>
      </c>
    </row>
    <row r="167" spans="1:2" x14ac:dyDescent="0.25">
      <c r="A167" s="7">
        <v>0.56000000000000005</v>
      </c>
      <c r="B167" s="7">
        <v>36</v>
      </c>
    </row>
    <row r="168" spans="1:2" x14ac:dyDescent="0.25">
      <c r="A168" s="7">
        <v>0.47</v>
      </c>
      <c r="B168" s="7">
        <v>41</v>
      </c>
    </row>
    <row r="169" spans="1:2" x14ac:dyDescent="0.25">
      <c r="A169" s="7">
        <v>0.65</v>
      </c>
      <c r="B169" s="7">
        <v>31</v>
      </c>
    </row>
    <row r="170" spans="1:2" x14ac:dyDescent="0.25">
      <c r="A170" s="7">
        <v>0.59</v>
      </c>
      <c r="B170" s="7">
        <v>32</v>
      </c>
    </row>
    <row r="171" spans="1:2" x14ac:dyDescent="0.25">
      <c r="A171" s="7">
        <v>0.56000000000000005</v>
      </c>
      <c r="B171" s="7">
        <v>35</v>
      </c>
    </row>
    <row r="172" spans="1:2" x14ac:dyDescent="0.25">
      <c r="A172" s="7">
        <v>0.54</v>
      </c>
      <c r="B172" s="7">
        <v>37</v>
      </c>
    </row>
    <row r="173" spans="1:2" x14ac:dyDescent="0.25">
      <c r="A173" s="7">
        <v>0.47</v>
      </c>
      <c r="B173" s="7">
        <v>41</v>
      </c>
    </row>
    <row r="174" spans="1:2" x14ac:dyDescent="0.25">
      <c r="A174" s="7">
        <v>0.65</v>
      </c>
      <c r="B174" s="7">
        <v>31</v>
      </c>
    </row>
    <row r="175" spans="1:2" x14ac:dyDescent="0.25">
      <c r="A175" s="7">
        <v>0.61</v>
      </c>
      <c r="B175" s="7">
        <v>33</v>
      </c>
    </row>
    <row r="176" spans="1:2" x14ac:dyDescent="0.25">
      <c r="A176" s="7">
        <v>0.56999999999999995</v>
      </c>
      <c r="B176" s="7">
        <v>35</v>
      </c>
    </row>
    <row r="177" spans="1:2" x14ac:dyDescent="0.25">
      <c r="A177" s="7">
        <v>0.51</v>
      </c>
      <c r="B177" s="7">
        <v>37</v>
      </c>
    </row>
    <row r="178" spans="1:2" x14ac:dyDescent="0.25">
      <c r="A178" s="7">
        <v>0.47</v>
      </c>
      <c r="B178" s="7">
        <v>42</v>
      </c>
    </row>
    <row r="179" spans="1:2" x14ac:dyDescent="0.25">
      <c r="A179" s="7">
        <v>0.63</v>
      </c>
      <c r="B179" s="7">
        <v>31</v>
      </c>
    </row>
    <row r="180" spans="1:2" x14ac:dyDescent="0.25">
      <c r="A180" s="7">
        <v>0.59</v>
      </c>
      <c r="B180" s="7">
        <v>33</v>
      </c>
    </row>
    <row r="181" spans="1:2" x14ac:dyDescent="0.25">
      <c r="A181" s="7">
        <v>0.54</v>
      </c>
      <c r="B181" s="7">
        <v>35</v>
      </c>
    </row>
    <row r="182" spans="1:2" x14ac:dyDescent="0.25">
      <c r="A182" s="7">
        <v>0.53</v>
      </c>
      <c r="B182" s="7">
        <v>38</v>
      </c>
    </row>
    <row r="183" spans="1:2" x14ac:dyDescent="0.25">
      <c r="A183" s="7">
        <v>0.47</v>
      </c>
      <c r="B183" s="7">
        <v>43</v>
      </c>
    </row>
    <row r="184" spans="1:2" x14ac:dyDescent="0.25">
      <c r="A184" s="7">
        <v>0.51</v>
      </c>
      <c r="B184" s="7">
        <v>38</v>
      </c>
    </row>
    <row r="185" spans="1:2" x14ac:dyDescent="0.25">
      <c r="A185" s="7">
        <v>0.54</v>
      </c>
      <c r="B185" s="7">
        <v>35</v>
      </c>
    </row>
    <row r="186" spans="1:2" x14ac:dyDescent="0.25">
      <c r="A186" s="7">
        <v>0.59</v>
      </c>
      <c r="B186" s="7">
        <v>34</v>
      </c>
    </row>
    <row r="187" spans="1:2" x14ac:dyDescent="0.25">
      <c r="A187" s="7">
        <v>0.63</v>
      </c>
      <c r="B187" s="7">
        <v>32</v>
      </c>
    </row>
    <row r="188" spans="1:2" x14ac:dyDescent="0.25">
      <c r="A188" s="7">
        <v>0.51</v>
      </c>
      <c r="B188" s="7">
        <v>39</v>
      </c>
    </row>
    <row r="189" spans="1:2" x14ac:dyDescent="0.25">
      <c r="A189" s="7">
        <v>0.56999999999999995</v>
      </c>
      <c r="B189" s="7">
        <v>35</v>
      </c>
    </row>
    <row r="190" spans="1:2" x14ac:dyDescent="0.25">
      <c r="A190" s="7">
        <v>0.56999999999999995</v>
      </c>
      <c r="B190" s="7">
        <v>34</v>
      </c>
    </row>
    <row r="191" spans="1:2" x14ac:dyDescent="0.25">
      <c r="A191" s="7">
        <v>0.59</v>
      </c>
      <c r="B191" s="7">
        <v>33</v>
      </c>
    </row>
    <row r="192" spans="1:2" x14ac:dyDescent="0.25">
      <c r="A192" s="7">
        <v>0.49</v>
      </c>
      <c r="B192" s="7">
        <v>40</v>
      </c>
    </row>
    <row r="193" spans="1:2" x14ac:dyDescent="0.25">
      <c r="A193" s="7">
        <v>0.54</v>
      </c>
      <c r="B193" s="7">
        <v>35</v>
      </c>
    </row>
    <row r="194" spans="1:2" x14ac:dyDescent="0.25">
      <c r="A194" s="7">
        <v>0.56000000000000005</v>
      </c>
      <c r="B194" s="7">
        <v>34</v>
      </c>
    </row>
    <row r="195" spans="1:2" x14ac:dyDescent="0.25">
      <c r="A195" s="7">
        <v>0.61</v>
      </c>
      <c r="B195" s="7">
        <v>33</v>
      </c>
    </row>
    <row r="196" spans="1:2" x14ac:dyDescent="0.25">
      <c r="A196" s="7">
        <v>0.5</v>
      </c>
      <c r="B196" s="7">
        <v>40</v>
      </c>
    </row>
    <row r="197" spans="1:2" x14ac:dyDescent="0.25">
      <c r="A197" s="7">
        <v>0.54</v>
      </c>
      <c r="B197" s="7">
        <v>35</v>
      </c>
    </row>
    <row r="198" spans="1:2" x14ac:dyDescent="0.25">
      <c r="A198" s="7">
        <v>0.59</v>
      </c>
      <c r="B198" s="7">
        <v>34</v>
      </c>
    </row>
    <row r="199" spans="1:2" x14ac:dyDescent="0.25">
      <c r="A199" s="7">
        <v>0.56999999999999995</v>
      </c>
      <c r="B199" s="7">
        <v>33</v>
      </c>
    </row>
    <row r="200" spans="1:2" x14ac:dyDescent="0.25">
      <c r="A200" s="7">
        <v>0.47</v>
      </c>
      <c r="B200" s="7">
        <v>41</v>
      </c>
    </row>
    <row r="201" spans="1:2" x14ac:dyDescent="0.25">
      <c r="A201" s="7">
        <v>0.56000000000000005</v>
      </c>
      <c r="B201" s="7">
        <v>36</v>
      </c>
    </row>
    <row r="202" spans="1:2" x14ac:dyDescent="0.25">
      <c r="A202" s="7">
        <v>0.56999999999999995</v>
      </c>
      <c r="B202" s="7">
        <v>35</v>
      </c>
    </row>
    <row r="203" spans="1:2" x14ac:dyDescent="0.25">
      <c r="A203" s="7">
        <v>0.56999999999999995</v>
      </c>
      <c r="B203" s="7">
        <v>33</v>
      </c>
    </row>
    <row r="204" spans="1:2" x14ac:dyDescent="0.25">
      <c r="A204" s="7">
        <v>0.47</v>
      </c>
      <c r="B204" s="7">
        <v>42</v>
      </c>
    </row>
    <row r="205" spans="1:2" x14ac:dyDescent="0.25">
      <c r="A205" s="7">
        <v>0.51</v>
      </c>
      <c r="B205" s="7">
        <v>37</v>
      </c>
    </row>
    <row r="206" spans="1:2" x14ac:dyDescent="0.25">
      <c r="A206" s="7">
        <v>0.56999999999999995</v>
      </c>
      <c r="B206" s="7">
        <v>35</v>
      </c>
    </row>
    <row r="207" spans="1:2" x14ac:dyDescent="0.25">
      <c r="A207" s="7">
        <v>0.56999999999999995</v>
      </c>
      <c r="B207" s="7">
        <v>33</v>
      </c>
    </row>
    <row r="208" spans="1:2" x14ac:dyDescent="0.25">
      <c r="A208" s="7">
        <v>0.59</v>
      </c>
      <c r="B208" s="7">
        <v>32</v>
      </c>
    </row>
    <row r="209" spans="1:2" x14ac:dyDescent="0.25">
      <c r="A209" s="7">
        <v>0.47</v>
      </c>
      <c r="B209" s="7">
        <v>43</v>
      </c>
    </row>
    <row r="210" spans="1:2" x14ac:dyDescent="0.25">
      <c r="A210" s="7">
        <v>0.51</v>
      </c>
      <c r="B210" s="7">
        <v>38</v>
      </c>
    </row>
    <row r="211" spans="1:2" x14ac:dyDescent="0.25">
      <c r="A211" s="7">
        <v>0.56999999999999995</v>
      </c>
      <c r="B211" s="7">
        <v>35</v>
      </c>
    </row>
    <row r="212" spans="1:2" x14ac:dyDescent="0.25">
      <c r="A212" s="7">
        <v>0.59</v>
      </c>
      <c r="B212" s="7">
        <v>34</v>
      </c>
    </row>
    <row r="213" spans="1:2" x14ac:dyDescent="0.25">
      <c r="A213" s="7">
        <v>0.61</v>
      </c>
      <c r="B213" s="7">
        <v>32</v>
      </c>
    </row>
    <row r="214" spans="1:2" x14ac:dyDescent="0.25">
      <c r="A214" s="7">
        <v>0.63</v>
      </c>
      <c r="B214" s="7">
        <v>32</v>
      </c>
    </row>
    <row r="215" spans="1:2" x14ac:dyDescent="0.25">
      <c r="A215" s="7">
        <v>0.63</v>
      </c>
      <c r="B215" s="7">
        <v>31</v>
      </c>
    </row>
    <row r="216" spans="1:2" x14ac:dyDescent="0.25">
      <c r="A216" s="7">
        <v>0.63</v>
      </c>
      <c r="B216" s="7">
        <v>30</v>
      </c>
    </row>
    <row r="217" spans="1:2" x14ac:dyDescent="0.25">
      <c r="A217" s="7">
        <v>0.69</v>
      </c>
      <c r="B217" s="7">
        <v>29</v>
      </c>
    </row>
    <row r="218" spans="1:2" x14ac:dyDescent="0.25">
      <c r="A218" s="7">
        <v>0.61</v>
      </c>
      <c r="B218" s="7">
        <v>32</v>
      </c>
    </row>
    <row r="219" spans="1:2" x14ac:dyDescent="0.25">
      <c r="A219" s="7">
        <v>0.61</v>
      </c>
      <c r="B219" s="7">
        <v>31</v>
      </c>
    </row>
    <row r="220" spans="1:2" x14ac:dyDescent="0.25">
      <c r="A220" s="7">
        <v>0.67</v>
      </c>
      <c r="B220" s="7">
        <v>30</v>
      </c>
    </row>
    <row r="221" spans="1:2" x14ac:dyDescent="0.25">
      <c r="A221" s="7">
        <v>0.65</v>
      </c>
      <c r="B221" s="7">
        <v>29</v>
      </c>
    </row>
    <row r="222" spans="1:2" x14ac:dyDescent="0.25">
      <c r="A222" s="7">
        <v>0.63</v>
      </c>
      <c r="B222" s="7">
        <v>32</v>
      </c>
    </row>
    <row r="223" spans="1:2" x14ac:dyDescent="0.25">
      <c r="A223" s="7">
        <v>0.65</v>
      </c>
      <c r="B223" s="7">
        <v>31</v>
      </c>
    </row>
    <row r="224" spans="1:2" x14ac:dyDescent="0.25">
      <c r="A224" s="7">
        <v>0.67</v>
      </c>
      <c r="B224" s="7">
        <v>30</v>
      </c>
    </row>
    <row r="225" spans="1:2" x14ac:dyDescent="0.25">
      <c r="A225" s="7">
        <v>0.65</v>
      </c>
      <c r="B225" s="7">
        <v>29</v>
      </c>
    </row>
    <row r="226" spans="1:2" x14ac:dyDescent="0.25">
      <c r="A226" s="7">
        <v>0.65</v>
      </c>
      <c r="B226" s="7">
        <v>29</v>
      </c>
    </row>
    <row r="227" spans="1:2" x14ac:dyDescent="0.25">
      <c r="A227" s="7">
        <v>0.59</v>
      </c>
      <c r="B227" s="7">
        <v>32</v>
      </c>
    </row>
    <row r="228" spans="1:2" x14ac:dyDescent="0.25">
      <c r="A228" s="7">
        <v>0.63</v>
      </c>
      <c r="B228" s="7">
        <v>31</v>
      </c>
    </row>
    <row r="229" spans="1:2" x14ac:dyDescent="0.25">
      <c r="A229" s="7">
        <v>0.63</v>
      </c>
      <c r="B229" s="7">
        <v>30</v>
      </c>
    </row>
    <row r="230" spans="1:2" x14ac:dyDescent="0.25">
      <c r="A230" s="7">
        <v>0.67</v>
      </c>
      <c r="B230" s="7">
        <v>30</v>
      </c>
    </row>
    <row r="231" spans="1:2" x14ac:dyDescent="0.25">
      <c r="A231" s="7">
        <v>0.69</v>
      </c>
      <c r="B231" s="7">
        <v>29</v>
      </c>
    </row>
    <row r="232" spans="1:2" x14ac:dyDescent="0.25">
      <c r="A232" s="7">
        <v>0.61</v>
      </c>
      <c r="B232" s="7">
        <v>32</v>
      </c>
    </row>
    <row r="233" spans="1:2" x14ac:dyDescent="0.25">
      <c r="A233" s="7">
        <v>0.65</v>
      </c>
      <c r="B233" s="7">
        <v>31</v>
      </c>
    </row>
    <row r="234" spans="1:2" x14ac:dyDescent="0.25">
      <c r="A234" s="7">
        <v>0.65</v>
      </c>
      <c r="B234" s="7">
        <v>30</v>
      </c>
    </row>
    <row r="235" spans="1:2" x14ac:dyDescent="0.25">
      <c r="A235" s="7">
        <v>0.63</v>
      </c>
      <c r="B235" s="7">
        <v>30</v>
      </c>
    </row>
    <row r="236" spans="1:2" x14ac:dyDescent="0.25">
      <c r="A236" s="7">
        <v>0.67</v>
      </c>
      <c r="B236" s="7">
        <v>29</v>
      </c>
    </row>
    <row r="237" spans="1:2" x14ac:dyDescent="0.25">
      <c r="A237" s="7">
        <v>0.59</v>
      </c>
      <c r="B237" s="7">
        <v>32</v>
      </c>
    </row>
    <row r="238" spans="1:2" x14ac:dyDescent="0.25">
      <c r="A238" s="7">
        <v>0.63</v>
      </c>
      <c r="B238" s="7">
        <v>30</v>
      </c>
    </row>
    <row r="239" spans="1:2" x14ac:dyDescent="0.25">
      <c r="A239" s="7">
        <v>0.63</v>
      </c>
      <c r="B239" s="7">
        <v>30</v>
      </c>
    </row>
    <row r="240" spans="1:2" x14ac:dyDescent="0.25">
      <c r="A240" s="7">
        <v>0.65</v>
      </c>
      <c r="B240" s="7">
        <v>29</v>
      </c>
    </row>
    <row r="241" spans="1:2" x14ac:dyDescent="0.25">
      <c r="A241" s="7">
        <v>0.63</v>
      </c>
      <c r="B241" s="7">
        <v>32</v>
      </c>
    </row>
    <row r="242" spans="1:2" x14ac:dyDescent="0.25">
      <c r="A242" s="7">
        <v>0.65</v>
      </c>
      <c r="B242" s="7">
        <v>30</v>
      </c>
    </row>
    <row r="243" spans="1:2" x14ac:dyDescent="0.25">
      <c r="A243" s="7">
        <v>0.63</v>
      </c>
      <c r="B243" s="7">
        <v>30</v>
      </c>
    </row>
    <row r="244" spans="1:2" x14ac:dyDescent="0.25">
      <c r="A244" s="7">
        <v>0.69</v>
      </c>
      <c r="B244" s="7">
        <v>29</v>
      </c>
    </row>
    <row r="245" spans="1:2" x14ac:dyDescent="0.25">
      <c r="A245" s="7">
        <v>0.69</v>
      </c>
      <c r="B245" s="7">
        <v>29</v>
      </c>
    </row>
    <row r="246" spans="1:2" x14ac:dyDescent="0.25">
      <c r="A246" s="7">
        <v>0.69</v>
      </c>
      <c r="B246" s="7">
        <v>28</v>
      </c>
    </row>
    <row r="247" spans="1:2" x14ac:dyDescent="0.25">
      <c r="A247" s="7">
        <v>0.69</v>
      </c>
      <c r="B247" s="7">
        <v>27</v>
      </c>
    </row>
    <row r="248" spans="1:2" x14ac:dyDescent="0.25">
      <c r="A248" s="7">
        <v>0.74</v>
      </c>
      <c r="B248" s="7">
        <v>26</v>
      </c>
    </row>
    <row r="249" spans="1:2" x14ac:dyDescent="0.25">
      <c r="A249" s="7">
        <v>0.71</v>
      </c>
      <c r="B249" s="7">
        <v>26</v>
      </c>
    </row>
    <row r="250" spans="1:2" x14ac:dyDescent="0.25">
      <c r="A250" s="7">
        <v>0.69</v>
      </c>
      <c r="B250" s="7">
        <v>29</v>
      </c>
    </row>
    <row r="251" spans="1:2" x14ac:dyDescent="0.25">
      <c r="A251" s="7">
        <v>0.67</v>
      </c>
      <c r="B251" s="7">
        <v>28</v>
      </c>
    </row>
    <row r="252" spans="1:2" x14ac:dyDescent="0.25">
      <c r="A252" s="7">
        <v>0.71</v>
      </c>
      <c r="B252" s="7">
        <v>27</v>
      </c>
    </row>
    <row r="253" spans="1:2" x14ac:dyDescent="0.25">
      <c r="A253" s="7">
        <v>0.77</v>
      </c>
      <c r="B253" s="7">
        <v>26</v>
      </c>
    </row>
    <row r="254" spans="1:2" x14ac:dyDescent="0.25">
      <c r="A254" s="7">
        <v>0.74</v>
      </c>
      <c r="B254" s="7">
        <v>26</v>
      </c>
    </row>
    <row r="255" spans="1:2" x14ac:dyDescent="0.25">
      <c r="A255" s="7">
        <v>0.69</v>
      </c>
      <c r="B255" s="7">
        <v>28</v>
      </c>
    </row>
    <row r="256" spans="1:2" x14ac:dyDescent="0.25">
      <c r="A256" s="7">
        <v>0.71</v>
      </c>
      <c r="B256" s="7">
        <v>27</v>
      </c>
    </row>
    <row r="257" spans="1:2" x14ac:dyDescent="0.25">
      <c r="A257" s="7">
        <v>0.71</v>
      </c>
      <c r="B257" s="7">
        <v>26</v>
      </c>
    </row>
    <row r="258" spans="1:2" x14ac:dyDescent="0.25">
      <c r="A258" s="7">
        <v>0.71</v>
      </c>
      <c r="B258" s="7">
        <v>26</v>
      </c>
    </row>
    <row r="259" spans="1:2" x14ac:dyDescent="0.25">
      <c r="A259" s="7">
        <v>0.67</v>
      </c>
      <c r="B259" s="7">
        <v>28</v>
      </c>
    </row>
    <row r="260" spans="1:2" x14ac:dyDescent="0.25">
      <c r="A260" s="7">
        <v>0.69</v>
      </c>
      <c r="B260" s="7">
        <v>27</v>
      </c>
    </row>
    <row r="261" spans="1:2" x14ac:dyDescent="0.25">
      <c r="A261" s="7">
        <v>0.71</v>
      </c>
      <c r="B261" s="7">
        <v>26</v>
      </c>
    </row>
    <row r="262" spans="1:2" x14ac:dyDescent="0.25">
      <c r="A262" s="7">
        <v>0.71</v>
      </c>
      <c r="B262" s="7">
        <v>26</v>
      </c>
    </row>
    <row r="263" spans="1:2" x14ac:dyDescent="0.25">
      <c r="A263" s="7">
        <v>0.67</v>
      </c>
      <c r="B263" s="7">
        <v>28</v>
      </c>
    </row>
    <row r="264" spans="1:2" x14ac:dyDescent="0.25">
      <c r="A264" s="7">
        <v>0.69</v>
      </c>
      <c r="B264" s="7">
        <v>27</v>
      </c>
    </row>
    <row r="265" spans="1:2" x14ac:dyDescent="0.25">
      <c r="A265" s="7">
        <v>0.71</v>
      </c>
      <c r="B265" s="7">
        <v>26</v>
      </c>
    </row>
    <row r="266" spans="1:2" x14ac:dyDescent="0.25">
      <c r="A266" s="7">
        <v>0.74</v>
      </c>
      <c r="B266" s="7">
        <v>26</v>
      </c>
    </row>
    <row r="267" spans="1:2" x14ac:dyDescent="0.25">
      <c r="A267" s="7">
        <v>0.71</v>
      </c>
      <c r="B267" s="7">
        <v>28</v>
      </c>
    </row>
    <row r="268" spans="1:2" x14ac:dyDescent="0.25">
      <c r="A268" s="7">
        <v>0.71</v>
      </c>
      <c r="B268" s="7">
        <v>28</v>
      </c>
    </row>
    <row r="269" spans="1:2" x14ac:dyDescent="0.25">
      <c r="A269" s="7">
        <v>0.71</v>
      </c>
      <c r="B269" s="7">
        <v>27</v>
      </c>
    </row>
    <row r="270" spans="1:2" x14ac:dyDescent="0.25">
      <c r="A270" s="7">
        <v>0.77</v>
      </c>
      <c r="B270" s="7">
        <v>26</v>
      </c>
    </row>
    <row r="271" spans="1:2" x14ac:dyDescent="0.25">
      <c r="A271" s="7">
        <v>0.67</v>
      </c>
      <c r="B271" s="7">
        <v>29</v>
      </c>
    </row>
    <row r="272" spans="1:2" x14ac:dyDescent="0.25">
      <c r="A272" s="7">
        <v>0.69</v>
      </c>
      <c r="B272" s="7">
        <v>28</v>
      </c>
    </row>
    <row r="273" spans="1:2" x14ac:dyDescent="0.25">
      <c r="A273" s="7">
        <v>0.71</v>
      </c>
      <c r="B273" s="7">
        <v>27</v>
      </c>
    </row>
    <row r="274" spans="1:2" x14ac:dyDescent="0.25">
      <c r="A274" s="7">
        <v>0.74</v>
      </c>
      <c r="B274" s="7">
        <v>26</v>
      </c>
    </row>
    <row r="275" spans="1:2" x14ac:dyDescent="0.25">
      <c r="A275" s="7">
        <v>0.8</v>
      </c>
      <c r="B275" s="7">
        <v>25</v>
      </c>
    </row>
    <row r="276" spans="1:2" x14ac:dyDescent="0.25">
      <c r="A276" s="7">
        <v>0.74</v>
      </c>
      <c r="B276" s="7">
        <v>25</v>
      </c>
    </row>
    <row r="277" spans="1:2" x14ac:dyDescent="0.25">
      <c r="A277" s="7">
        <v>0.8</v>
      </c>
      <c r="B277" s="7">
        <v>24</v>
      </c>
    </row>
    <row r="278" spans="1:2" x14ac:dyDescent="0.25">
      <c r="A278" s="7">
        <v>0.77</v>
      </c>
      <c r="B278" s="7">
        <v>24</v>
      </c>
    </row>
    <row r="279" spans="1:2" x14ac:dyDescent="0.25">
      <c r="A279" s="7">
        <v>0.8</v>
      </c>
      <c r="B279" s="7">
        <v>25</v>
      </c>
    </row>
    <row r="280" spans="1:2" x14ac:dyDescent="0.25">
      <c r="A280" s="7">
        <v>0.74</v>
      </c>
      <c r="B280" s="7">
        <v>25</v>
      </c>
    </row>
    <row r="281" spans="1:2" x14ac:dyDescent="0.25">
      <c r="A281" s="7">
        <v>0.8</v>
      </c>
      <c r="B281" s="7">
        <v>25</v>
      </c>
    </row>
    <row r="282" spans="1:2" x14ac:dyDescent="0.25">
      <c r="A282" s="7">
        <v>0.8</v>
      </c>
      <c r="B282" s="7">
        <v>24</v>
      </c>
    </row>
    <row r="283" spans="1:2" x14ac:dyDescent="0.25">
      <c r="A283" s="7">
        <v>0.74</v>
      </c>
      <c r="B283" s="7">
        <v>25</v>
      </c>
    </row>
    <row r="284" spans="1:2" x14ac:dyDescent="0.25">
      <c r="A284" s="7">
        <v>0.74</v>
      </c>
      <c r="B284" s="7">
        <v>25</v>
      </c>
    </row>
    <row r="285" spans="1:2" x14ac:dyDescent="0.25">
      <c r="A285" s="7">
        <v>0.77</v>
      </c>
      <c r="B285" s="7">
        <v>25</v>
      </c>
    </row>
    <row r="286" spans="1:2" x14ac:dyDescent="0.25">
      <c r="A286" s="7">
        <v>0.77</v>
      </c>
      <c r="B286" s="7">
        <v>24</v>
      </c>
    </row>
    <row r="287" spans="1:2" x14ac:dyDescent="0.25">
      <c r="A287" s="7">
        <v>0.8</v>
      </c>
      <c r="B287" s="7">
        <v>25</v>
      </c>
    </row>
    <row r="288" spans="1:2" x14ac:dyDescent="0.25">
      <c r="A288" s="7">
        <v>0.74</v>
      </c>
      <c r="B288" s="7">
        <v>25</v>
      </c>
    </row>
    <row r="289" spans="1:2" x14ac:dyDescent="0.25">
      <c r="A289" s="7">
        <v>0.74</v>
      </c>
      <c r="B289" s="7">
        <v>25</v>
      </c>
    </row>
    <row r="290" spans="1:2" x14ac:dyDescent="0.25">
      <c r="A290" s="7">
        <v>0.8</v>
      </c>
      <c r="B290" s="7">
        <v>24</v>
      </c>
    </row>
    <row r="291" spans="1:2" x14ac:dyDescent="0.25">
      <c r="A291" s="7">
        <v>0.77</v>
      </c>
      <c r="B291" s="7">
        <v>25</v>
      </c>
    </row>
    <row r="292" spans="1:2" x14ac:dyDescent="0.25">
      <c r="A292" s="7">
        <v>0.77</v>
      </c>
      <c r="B292" s="7">
        <v>25</v>
      </c>
    </row>
    <row r="293" spans="1:2" x14ac:dyDescent="0.25">
      <c r="A293" s="7">
        <v>0.8</v>
      </c>
      <c r="B293" s="7">
        <v>25</v>
      </c>
    </row>
    <row r="294" spans="1:2" x14ac:dyDescent="0.25">
      <c r="A294" s="7">
        <v>0.8</v>
      </c>
      <c r="B294" s="7">
        <v>24</v>
      </c>
    </row>
    <row r="295" spans="1:2" x14ac:dyDescent="0.25">
      <c r="A295" s="7">
        <v>0.83</v>
      </c>
      <c r="B295" s="7">
        <v>24</v>
      </c>
    </row>
    <row r="296" spans="1:2" x14ac:dyDescent="0.25">
      <c r="A296" s="7">
        <v>0.77</v>
      </c>
      <c r="B296" s="7">
        <v>25</v>
      </c>
    </row>
    <row r="297" spans="1:2" x14ac:dyDescent="0.25">
      <c r="A297" s="7">
        <v>0.8</v>
      </c>
      <c r="B297" s="7">
        <v>25</v>
      </c>
    </row>
    <row r="298" spans="1:2" x14ac:dyDescent="0.25">
      <c r="A298" s="7">
        <v>0.74</v>
      </c>
      <c r="B298" s="7">
        <v>25</v>
      </c>
    </row>
    <row r="299" spans="1:2" x14ac:dyDescent="0.25">
      <c r="A299" s="7">
        <v>0.8</v>
      </c>
      <c r="B299" s="7">
        <v>24</v>
      </c>
    </row>
    <row r="300" spans="1:2" x14ac:dyDescent="0.25">
      <c r="A300" s="7">
        <v>0.77</v>
      </c>
      <c r="B300" s="7">
        <v>24</v>
      </c>
    </row>
    <row r="301" spans="1:2" x14ac:dyDescent="0.25">
      <c r="A301" s="7">
        <v>0.71</v>
      </c>
      <c r="B301" s="7">
        <v>26</v>
      </c>
    </row>
    <row r="302" spans="1:2" x14ac:dyDescent="0.25">
      <c r="A302" s="7">
        <v>0.77</v>
      </c>
      <c r="B302" s="7">
        <v>25</v>
      </c>
    </row>
    <row r="303" spans="1:2" x14ac:dyDescent="0.25">
      <c r="A303" s="7">
        <v>0.8</v>
      </c>
      <c r="B303" s="7">
        <v>25</v>
      </c>
    </row>
    <row r="304" spans="1:2" x14ac:dyDescent="0.25">
      <c r="A304" s="7">
        <v>0.77</v>
      </c>
      <c r="B304" s="7">
        <v>24</v>
      </c>
    </row>
    <row r="305" spans="1:2" x14ac:dyDescent="0.25">
      <c r="A305" s="7">
        <v>0.77</v>
      </c>
      <c r="B305" s="7">
        <v>24</v>
      </c>
    </row>
    <row r="306" spans="1:2" x14ac:dyDescent="0.25">
      <c r="A306" s="7">
        <v>0.83</v>
      </c>
      <c r="B306" s="7">
        <v>23</v>
      </c>
    </row>
    <row r="307" spans="1:2" x14ac:dyDescent="0.25">
      <c r="A307" s="7">
        <v>0.91</v>
      </c>
      <c r="B307" s="7">
        <v>22</v>
      </c>
    </row>
    <row r="308" spans="1:2" x14ac:dyDescent="0.25">
      <c r="A308" s="7">
        <v>0.87</v>
      </c>
      <c r="B308" s="7">
        <v>21</v>
      </c>
    </row>
    <row r="309" spans="1:2" x14ac:dyDescent="0.25">
      <c r="A309" s="7">
        <v>0.95</v>
      </c>
      <c r="B309" s="7">
        <v>19</v>
      </c>
    </row>
    <row r="310" spans="1:2" x14ac:dyDescent="0.25">
      <c r="A310" s="7">
        <v>0.87</v>
      </c>
      <c r="B310" s="7">
        <v>23</v>
      </c>
    </row>
    <row r="311" spans="1:2" x14ac:dyDescent="0.25">
      <c r="A311" s="7">
        <v>0.91</v>
      </c>
      <c r="B311" s="7">
        <v>22</v>
      </c>
    </row>
    <row r="312" spans="1:2" x14ac:dyDescent="0.25">
      <c r="A312" s="7">
        <v>0.91</v>
      </c>
      <c r="B312" s="7">
        <v>21</v>
      </c>
    </row>
    <row r="313" spans="1:2" x14ac:dyDescent="0.25">
      <c r="A313" s="7">
        <v>0.95</v>
      </c>
      <c r="B313" s="7">
        <v>19</v>
      </c>
    </row>
    <row r="314" spans="1:2" x14ac:dyDescent="0.25">
      <c r="A314" s="7">
        <v>0.83</v>
      </c>
      <c r="B314" s="7">
        <v>23</v>
      </c>
    </row>
    <row r="315" spans="1:2" x14ac:dyDescent="0.25">
      <c r="A315" s="7">
        <v>0.87</v>
      </c>
      <c r="B315" s="7">
        <v>22</v>
      </c>
    </row>
    <row r="316" spans="1:2" x14ac:dyDescent="0.25">
      <c r="A316" s="7">
        <v>0.91</v>
      </c>
      <c r="B316" s="7">
        <v>21</v>
      </c>
    </row>
    <row r="317" spans="1:2" x14ac:dyDescent="0.25">
      <c r="A317" s="7">
        <v>1.05</v>
      </c>
      <c r="B317" s="7">
        <v>19</v>
      </c>
    </row>
    <row r="318" spans="1:2" x14ac:dyDescent="0.25">
      <c r="A318" s="7">
        <v>1.05</v>
      </c>
      <c r="B318" s="7">
        <v>19</v>
      </c>
    </row>
    <row r="319" spans="1:2" x14ac:dyDescent="0.25">
      <c r="A319" s="7">
        <v>0.8</v>
      </c>
      <c r="B319" s="7">
        <v>23</v>
      </c>
    </row>
    <row r="320" spans="1:2" x14ac:dyDescent="0.25">
      <c r="A320" s="7">
        <v>0.83</v>
      </c>
      <c r="B320" s="7">
        <v>23</v>
      </c>
    </row>
    <row r="321" spans="1:2" x14ac:dyDescent="0.25">
      <c r="A321" s="7">
        <v>0.87</v>
      </c>
      <c r="B321" s="7">
        <v>21</v>
      </c>
    </row>
    <row r="322" spans="1:2" x14ac:dyDescent="0.25">
      <c r="A322" s="7">
        <v>1</v>
      </c>
      <c r="B322" s="7">
        <v>20</v>
      </c>
    </row>
    <row r="323" spans="1:2" x14ac:dyDescent="0.25">
      <c r="A323" s="7">
        <v>1.05</v>
      </c>
      <c r="B323" s="7">
        <v>19</v>
      </c>
    </row>
    <row r="324" spans="1:2" x14ac:dyDescent="0.25">
      <c r="A324" s="7">
        <v>0.87</v>
      </c>
      <c r="B324" s="7">
        <v>23</v>
      </c>
    </row>
    <row r="325" spans="1:2" x14ac:dyDescent="0.25">
      <c r="A325" s="7">
        <v>0.87</v>
      </c>
      <c r="B325" s="7">
        <v>22</v>
      </c>
    </row>
    <row r="326" spans="1:2" x14ac:dyDescent="0.25">
      <c r="A326" s="7">
        <v>0.95</v>
      </c>
      <c r="B326" s="7">
        <v>20</v>
      </c>
    </row>
    <row r="327" spans="1:2" x14ac:dyDescent="0.25">
      <c r="A327" s="7">
        <v>1</v>
      </c>
      <c r="B327" s="7">
        <v>19</v>
      </c>
    </row>
    <row r="328" spans="1:2" x14ac:dyDescent="0.25">
      <c r="A328" s="7">
        <v>0.87</v>
      </c>
      <c r="B328" s="7">
        <v>23</v>
      </c>
    </row>
    <row r="329" spans="1:2" x14ac:dyDescent="0.25">
      <c r="A329" s="7">
        <v>0.83</v>
      </c>
      <c r="B329" s="7">
        <v>22</v>
      </c>
    </row>
    <row r="330" spans="1:2" x14ac:dyDescent="0.25">
      <c r="A330" s="7">
        <v>0.91</v>
      </c>
      <c r="B330" s="7">
        <v>20</v>
      </c>
    </row>
    <row r="331" spans="1:2" x14ac:dyDescent="0.25">
      <c r="A331" s="7">
        <v>1.05</v>
      </c>
      <c r="B331" s="7">
        <v>19</v>
      </c>
    </row>
    <row r="332" spans="1:2" x14ac:dyDescent="0.25">
      <c r="A332" s="7">
        <v>0.87</v>
      </c>
      <c r="B332" s="7">
        <v>23</v>
      </c>
    </row>
    <row r="333" spans="1:2" x14ac:dyDescent="0.25">
      <c r="A333" s="7">
        <v>0.91</v>
      </c>
      <c r="B333" s="7">
        <v>22</v>
      </c>
    </row>
    <row r="334" spans="1:2" x14ac:dyDescent="0.25">
      <c r="A334" s="7">
        <v>0.95</v>
      </c>
      <c r="B334" s="7">
        <v>20</v>
      </c>
    </row>
    <row r="335" spans="1:2" x14ac:dyDescent="0.25">
      <c r="A335" s="7">
        <v>1.05</v>
      </c>
      <c r="B335" s="7">
        <v>19</v>
      </c>
    </row>
    <row r="336" spans="1:2" x14ac:dyDescent="0.25">
      <c r="A336" s="7">
        <v>1</v>
      </c>
      <c r="B336" s="7">
        <v>19</v>
      </c>
    </row>
    <row r="337" spans="1:2" x14ac:dyDescent="0.25">
      <c r="A337" s="7">
        <v>1.1100000000000001</v>
      </c>
      <c r="B337" s="7">
        <v>17</v>
      </c>
    </row>
    <row r="338" spans="1:2" x14ac:dyDescent="0.25">
      <c r="A338" s="7">
        <v>1.18</v>
      </c>
      <c r="B338" s="7">
        <v>15</v>
      </c>
    </row>
    <row r="339" spans="1:2" x14ac:dyDescent="0.25">
      <c r="A339" s="7">
        <v>1.54</v>
      </c>
      <c r="B339" s="7">
        <v>13</v>
      </c>
    </row>
    <row r="340" spans="1:2" x14ac:dyDescent="0.25">
      <c r="A340" s="7">
        <v>1.82</v>
      </c>
      <c r="B340" s="7">
        <v>10</v>
      </c>
    </row>
    <row r="341" spans="1:2" x14ac:dyDescent="0.25">
      <c r="A341" s="7">
        <v>0.95</v>
      </c>
      <c r="B341" s="7">
        <v>19</v>
      </c>
    </row>
    <row r="342" spans="1:2" x14ac:dyDescent="0.25">
      <c r="A342" s="7">
        <v>1.05</v>
      </c>
      <c r="B342" s="7">
        <v>17</v>
      </c>
    </row>
    <row r="343" spans="1:2" x14ac:dyDescent="0.25">
      <c r="A343" s="7">
        <v>1.25</v>
      </c>
      <c r="B343" s="7">
        <v>15</v>
      </c>
    </row>
    <row r="344" spans="1:2" x14ac:dyDescent="0.25">
      <c r="A344" s="7">
        <v>1.43</v>
      </c>
      <c r="B344" s="7">
        <v>14</v>
      </c>
    </row>
    <row r="345" spans="1:2" x14ac:dyDescent="0.25">
      <c r="A345" s="7">
        <v>1.82</v>
      </c>
      <c r="B345" s="7">
        <v>11</v>
      </c>
    </row>
    <row r="346" spans="1:2" x14ac:dyDescent="0.25">
      <c r="A346" s="7">
        <v>1.1100000000000001</v>
      </c>
      <c r="B346" s="7">
        <v>17</v>
      </c>
    </row>
    <row r="347" spans="1:2" x14ac:dyDescent="0.25">
      <c r="A347" s="7">
        <v>1.33</v>
      </c>
      <c r="B347" s="7">
        <v>15</v>
      </c>
    </row>
    <row r="348" spans="1:2" x14ac:dyDescent="0.25">
      <c r="A348" s="7">
        <v>1.43</v>
      </c>
      <c r="B348" s="7">
        <v>14</v>
      </c>
    </row>
    <row r="349" spans="1:2" x14ac:dyDescent="0.25">
      <c r="A349" s="7">
        <v>1.54</v>
      </c>
      <c r="B349" s="7">
        <v>13</v>
      </c>
    </row>
    <row r="350" spans="1:2" x14ac:dyDescent="0.25">
      <c r="A350" s="7">
        <v>1.05</v>
      </c>
      <c r="B350" s="7">
        <v>17</v>
      </c>
    </row>
    <row r="351" spans="1:2" x14ac:dyDescent="0.25">
      <c r="A351" s="7">
        <v>1.25</v>
      </c>
      <c r="B351" s="7">
        <v>15</v>
      </c>
    </row>
    <row r="352" spans="1:2" x14ac:dyDescent="0.25">
      <c r="A352" s="7">
        <v>1.33</v>
      </c>
      <c r="B352" s="7">
        <v>14</v>
      </c>
    </row>
    <row r="353" spans="1:2" x14ac:dyDescent="0.25">
      <c r="A353" s="7">
        <v>1.43</v>
      </c>
      <c r="B353" s="7">
        <v>13</v>
      </c>
    </row>
    <row r="354" spans="1:2" x14ac:dyDescent="0.25">
      <c r="A354" s="7">
        <v>1</v>
      </c>
      <c r="B354" s="7">
        <v>18</v>
      </c>
    </row>
    <row r="355" spans="1:2" x14ac:dyDescent="0.25">
      <c r="A355" s="7">
        <v>1.25</v>
      </c>
      <c r="B355" s="7">
        <v>16</v>
      </c>
    </row>
    <row r="356" spans="1:2" x14ac:dyDescent="0.25">
      <c r="A356" s="7">
        <v>1.33</v>
      </c>
      <c r="B356" s="7">
        <v>15</v>
      </c>
    </row>
    <row r="357" spans="1:2" x14ac:dyDescent="0.25">
      <c r="A357" s="7">
        <v>1.54</v>
      </c>
      <c r="B357" s="7">
        <v>13</v>
      </c>
    </row>
    <row r="358" spans="1:2" x14ac:dyDescent="0.25">
      <c r="A358" s="7">
        <v>1.1100000000000001</v>
      </c>
      <c r="B358" s="7">
        <v>18</v>
      </c>
    </row>
    <row r="359" spans="1:2" x14ac:dyDescent="0.25">
      <c r="A359" s="7">
        <v>1.25</v>
      </c>
      <c r="B359" s="7">
        <v>16</v>
      </c>
    </row>
    <row r="360" spans="1:2" x14ac:dyDescent="0.25">
      <c r="A360" s="7">
        <v>1.25</v>
      </c>
      <c r="B360" s="7">
        <v>15</v>
      </c>
    </row>
    <row r="361" spans="1:2" x14ac:dyDescent="0.25">
      <c r="A361" s="7">
        <v>1.43</v>
      </c>
      <c r="B361" s="7">
        <v>13</v>
      </c>
    </row>
    <row r="362" spans="1:2" x14ac:dyDescent="0.25">
      <c r="A362" s="7">
        <v>1</v>
      </c>
      <c r="B362" s="7">
        <v>19</v>
      </c>
    </row>
    <row r="363" spans="1:2" x14ac:dyDescent="0.25">
      <c r="A363" s="7">
        <v>1.25</v>
      </c>
      <c r="B363" s="7">
        <v>16</v>
      </c>
    </row>
    <row r="364" spans="1:2" x14ac:dyDescent="0.25">
      <c r="A364" s="7">
        <v>1.25</v>
      </c>
      <c r="B364" s="7">
        <v>15</v>
      </c>
    </row>
    <row r="365" spans="1:2" x14ac:dyDescent="0.25">
      <c r="A365" s="7">
        <v>1.43</v>
      </c>
      <c r="B365" s="7">
        <v>13</v>
      </c>
    </row>
    <row r="366" spans="1:2" x14ac:dyDescent="0.25">
      <c r="A366" s="7">
        <v>2.5</v>
      </c>
      <c r="B366" s="7">
        <v>7</v>
      </c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1:K377"/>
  <sheetViews>
    <sheetView tabSelected="1" topLeftCell="A2" workbookViewId="0">
      <selection activeCell="L11" sqref="L11"/>
    </sheetView>
  </sheetViews>
  <sheetFormatPr defaultRowHeight="15" x14ac:dyDescent="0.25"/>
  <cols>
    <col min="1" max="1" width="10.7109375" bestFit="1" customWidth="1"/>
    <col min="6" max="6" width="10.140625" bestFit="1" customWidth="1"/>
    <col min="9" max="9" width="12.28515625" bestFit="1" customWidth="1"/>
  </cols>
  <sheetData>
    <row r="11" spans="1:11" x14ac:dyDescent="0.25">
      <c r="A11" s="1" t="s">
        <v>0</v>
      </c>
      <c r="B11" s="1" t="s">
        <v>1</v>
      </c>
      <c r="C11" t="s">
        <v>2</v>
      </c>
      <c r="D11" t="s">
        <v>3</v>
      </c>
      <c r="E11" s="2" t="s">
        <v>4</v>
      </c>
      <c r="F11" t="s">
        <v>5</v>
      </c>
      <c r="G11" t="s">
        <v>6</v>
      </c>
      <c r="H11" t="s">
        <v>7</v>
      </c>
      <c r="I11" s="3" t="s">
        <v>8</v>
      </c>
      <c r="K11" t="s">
        <v>331</v>
      </c>
    </row>
    <row r="12" spans="1:11" x14ac:dyDescent="0.25">
      <c r="A12" s="1">
        <v>42736</v>
      </c>
      <c r="B12" s="1" t="str">
        <f t="shared" ref="B12:B75" si="0">TEXT(A12, "mmmm")</f>
        <v>January</v>
      </c>
      <c r="C12" t="s">
        <v>10</v>
      </c>
      <c r="D12">
        <v>27</v>
      </c>
      <c r="E12" s="2">
        <v>2</v>
      </c>
      <c r="F12">
        <v>15</v>
      </c>
      <c r="G12">
        <v>0.3</v>
      </c>
      <c r="H12">
        <v>10</v>
      </c>
      <c r="I12" s="3">
        <f t="shared" ref="I12:I75" si="1" xml:space="preserve"> G12*H12</f>
        <v>3</v>
      </c>
      <c r="K12">
        <v>26</v>
      </c>
    </row>
    <row r="13" spans="1:11" x14ac:dyDescent="0.25">
      <c r="A13" s="1">
        <v>42737</v>
      </c>
      <c r="B13" s="1" t="str">
        <f t="shared" si="0"/>
        <v>January</v>
      </c>
      <c r="C13" t="s">
        <v>12</v>
      </c>
      <c r="D13">
        <v>28.9</v>
      </c>
      <c r="E13" s="2">
        <v>1.33</v>
      </c>
      <c r="F13">
        <v>15</v>
      </c>
      <c r="G13">
        <v>0.3</v>
      </c>
      <c r="H13">
        <v>13</v>
      </c>
      <c r="I13" s="3">
        <f t="shared" si="1"/>
        <v>3.9</v>
      </c>
      <c r="K13">
        <v>26</v>
      </c>
    </row>
    <row r="14" spans="1:11" x14ac:dyDescent="0.25">
      <c r="A14" s="1">
        <v>42738</v>
      </c>
      <c r="B14" s="1" t="str">
        <f t="shared" si="0"/>
        <v>January</v>
      </c>
      <c r="C14" t="s">
        <v>14</v>
      </c>
      <c r="D14">
        <v>34.5</v>
      </c>
      <c r="E14" s="2">
        <v>1.33</v>
      </c>
      <c r="F14">
        <v>27</v>
      </c>
      <c r="G14">
        <v>0.3</v>
      </c>
      <c r="H14">
        <v>15</v>
      </c>
      <c r="I14" s="3">
        <f t="shared" si="1"/>
        <v>4.5</v>
      </c>
      <c r="K14">
        <v>27</v>
      </c>
    </row>
    <row r="15" spans="1:11" x14ac:dyDescent="0.25">
      <c r="A15" s="1">
        <v>42739</v>
      </c>
      <c r="B15" s="1" t="str">
        <f t="shared" si="0"/>
        <v>January</v>
      </c>
      <c r="C15" t="s">
        <v>16</v>
      </c>
      <c r="D15">
        <v>44.099999999999994</v>
      </c>
      <c r="E15" s="2">
        <v>1.05</v>
      </c>
      <c r="F15">
        <v>28</v>
      </c>
      <c r="G15">
        <v>0.3</v>
      </c>
      <c r="H15">
        <v>17</v>
      </c>
      <c r="I15" s="3">
        <f t="shared" si="1"/>
        <v>5.0999999999999996</v>
      </c>
      <c r="K15">
        <v>28</v>
      </c>
    </row>
    <row r="16" spans="1:11" x14ac:dyDescent="0.25">
      <c r="A16" s="1">
        <v>42740</v>
      </c>
      <c r="B16" s="1" t="str">
        <f t="shared" si="0"/>
        <v>January</v>
      </c>
      <c r="C16" t="s">
        <v>18</v>
      </c>
      <c r="D16">
        <v>42.4</v>
      </c>
      <c r="E16" s="2">
        <v>1</v>
      </c>
      <c r="F16">
        <v>33</v>
      </c>
      <c r="G16">
        <v>0.3</v>
      </c>
      <c r="H16">
        <v>18</v>
      </c>
      <c r="I16" s="3">
        <f t="shared" si="1"/>
        <v>5.3999999999999995</v>
      </c>
      <c r="K16">
        <v>26</v>
      </c>
    </row>
    <row r="17" spans="1:11" x14ac:dyDescent="0.25">
      <c r="A17" s="1">
        <v>42741</v>
      </c>
      <c r="B17" s="1" t="str">
        <f t="shared" si="0"/>
        <v>January</v>
      </c>
      <c r="C17" t="s">
        <v>20</v>
      </c>
      <c r="D17">
        <v>25.299999999999997</v>
      </c>
      <c r="E17" s="2">
        <v>1.54</v>
      </c>
      <c r="F17">
        <v>23</v>
      </c>
      <c r="G17">
        <v>0.3</v>
      </c>
      <c r="H17">
        <v>11</v>
      </c>
      <c r="I17" s="3">
        <f t="shared" si="1"/>
        <v>3.3</v>
      </c>
      <c r="K17">
        <v>26</v>
      </c>
    </row>
    <row r="18" spans="1:11" x14ac:dyDescent="0.25">
      <c r="A18" s="1">
        <v>42742</v>
      </c>
      <c r="B18" s="1" t="str">
        <f t="shared" si="0"/>
        <v>January</v>
      </c>
      <c r="C18" t="s">
        <v>21</v>
      </c>
      <c r="D18">
        <v>32.9</v>
      </c>
      <c r="E18" s="2">
        <v>1.54</v>
      </c>
      <c r="F18">
        <v>19</v>
      </c>
      <c r="G18">
        <v>0.3</v>
      </c>
      <c r="H18">
        <v>13</v>
      </c>
      <c r="I18" s="3">
        <f t="shared" si="1"/>
        <v>3.9</v>
      </c>
      <c r="K18">
        <v>27</v>
      </c>
    </row>
    <row r="19" spans="1:11" x14ac:dyDescent="0.25">
      <c r="A19" s="1">
        <v>42743</v>
      </c>
      <c r="B19" s="1" t="str">
        <f t="shared" si="0"/>
        <v>January</v>
      </c>
      <c r="C19" t="s">
        <v>10</v>
      </c>
      <c r="D19">
        <v>37.5</v>
      </c>
      <c r="E19" s="2">
        <v>1.18</v>
      </c>
      <c r="F19">
        <v>28</v>
      </c>
      <c r="G19">
        <v>0.3</v>
      </c>
      <c r="H19">
        <v>15</v>
      </c>
      <c r="I19" s="3">
        <f t="shared" si="1"/>
        <v>4.5</v>
      </c>
      <c r="K19">
        <v>26</v>
      </c>
    </row>
    <row r="20" spans="1:11" x14ac:dyDescent="0.25">
      <c r="A20" s="1">
        <v>42744</v>
      </c>
      <c r="B20" s="1" t="str">
        <f t="shared" si="0"/>
        <v>January</v>
      </c>
      <c r="C20" t="s">
        <v>12</v>
      </c>
      <c r="D20">
        <v>38.099999999999994</v>
      </c>
      <c r="E20" s="2">
        <v>1.18</v>
      </c>
      <c r="F20">
        <v>20</v>
      </c>
      <c r="G20">
        <v>0.3</v>
      </c>
      <c r="H20">
        <v>17</v>
      </c>
      <c r="I20" s="3">
        <f t="shared" si="1"/>
        <v>5.0999999999999996</v>
      </c>
      <c r="K20">
        <v>27</v>
      </c>
    </row>
    <row r="21" spans="1:11" x14ac:dyDescent="0.25">
      <c r="A21" s="1">
        <v>42745</v>
      </c>
      <c r="B21" s="1" t="str">
        <f t="shared" si="0"/>
        <v>January</v>
      </c>
      <c r="C21" t="s">
        <v>14</v>
      </c>
      <c r="D21">
        <v>43.4</v>
      </c>
      <c r="E21" s="2">
        <v>1.05</v>
      </c>
      <c r="F21">
        <v>33</v>
      </c>
      <c r="G21">
        <v>0.3</v>
      </c>
      <c r="H21">
        <v>18</v>
      </c>
      <c r="I21" s="3">
        <f t="shared" si="1"/>
        <v>5.3999999999999995</v>
      </c>
      <c r="K21">
        <v>27</v>
      </c>
    </row>
    <row r="22" spans="1:11" x14ac:dyDescent="0.25">
      <c r="A22" s="1">
        <v>42746</v>
      </c>
      <c r="B22" s="1" t="str">
        <f t="shared" si="0"/>
        <v>January</v>
      </c>
      <c r="C22" t="s">
        <v>16</v>
      </c>
      <c r="D22">
        <v>32.599999999999994</v>
      </c>
      <c r="E22" s="2">
        <v>1.54</v>
      </c>
      <c r="F22">
        <v>23</v>
      </c>
      <c r="G22">
        <v>0.3</v>
      </c>
      <c r="H22">
        <v>12</v>
      </c>
      <c r="I22" s="3">
        <f t="shared" si="1"/>
        <v>3.5999999999999996</v>
      </c>
      <c r="K22">
        <v>26</v>
      </c>
    </row>
    <row r="23" spans="1:11" x14ac:dyDescent="0.25">
      <c r="A23" s="1">
        <v>42747</v>
      </c>
      <c r="B23" s="1" t="str">
        <f t="shared" si="0"/>
        <v>January</v>
      </c>
      <c r="C23" t="s">
        <v>18</v>
      </c>
      <c r="D23">
        <v>38.199999999999996</v>
      </c>
      <c r="E23" s="2">
        <v>1.33</v>
      </c>
      <c r="F23">
        <v>16</v>
      </c>
      <c r="G23">
        <v>0.3</v>
      </c>
      <c r="H23">
        <v>14</v>
      </c>
      <c r="I23" s="3">
        <f t="shared" si="1"/>
        <v>4.2</v>
      </c>
      <c r="K23">
        <v>27</v>
      </c>
    </row>
    <row r="24" spans="1:11" x14ac:dyDescent="0.25">
      <c r="A24" s="1">
        <v>42748</v>
      </c>
      <c r="B24" s="1" t="str">
        <f t="shared" si="0"/>
        <v>January</v>
      </c>
      <c r="C24" t="s">
        <v>20</v>
      </c>
      <c r="D24">
        <v>37.5</v>
      </c>
      <c r="E24" s="2">
        <v>1.33</v>
      </c>
      <c r="F24">
        <v>19</v>
      </c>
      <c r="G24">
        <v>0.3</v>
      </c>
      <c r="H24">
        <v>15</v>
      </c>
      <c r="I24" s="3">
        <f t="shared" si="1"/>
        <v>4.5</v>
      </c>
      <c r="K24">
        <v>27</v>
      </c>
    </row>
    <row r="25" spans="1:11" x14ac:dyDescent="0.25">
      <c r="A25" s="1">
        <v>42749</v>
      </c>
      <c r="B25" s="1" t="str">
        <f t="shared" si="0"/>
        <v>January</v>
      </c>
      <c r="C25" t="s">
        <v>21</v>
      </c>
      <c r="D25">
        <v>44.099999999999994</v>
      </c>
      <c r="E25" s="2">
        <v>1.05</v>
      </c>
      <c r="F25">
        <v>23</v>
      </c>
      <c r="G25">
        <v>0.3</v>
      </c>
      <c r="H25">
        <v>17</v>
      </c>
      <c r="I25" s="3">
        <f t="shared" si="1"/>
        <v>5.0999999999999996</v>
      </c>
      <c r="K25">
        <v>26</v>
      </c>
    </row>
    <row r="26" spans="1:11" x14ac:dyDescent="0.25">
      <c r="A26" s="1">
        <v>42750</v>
      </c>
      <c r="B26" s="1" t="str">
        <f t="shared" si="0"/>
        <v>January</v>
      </c>
      <c r="C26" t="s">
        <v>10</v>
      </c>
      <c r="D26">
        <v>43.4</v>
      </c>
      <c r="E26" s="2">
        <v>1.1100000000000001</v>
      </c>
      <c r="F26">
        <v>33</v>
      </c>
      <c r="G26">
        <v>0.3</v>
      </c>
      <c r="H26">
        <v>18</v>
      </c>
      <c r="I26" s="3">
        <f t="shared" si="1"/>
        <v>5.3999999999999995</v>
      </c>
      <c r="K26">
        <v>27</v>
      </c>
    </row>
    <row r="27" spans="1:11" x14ac:dyDescent="0.25">
      <c r="A27" s="1">
        <v>42751</v>
      </c>
      <c r="B27" s="1" t="str">
        <f t="shared" si="0"/>
        <v>January</v>
      </c>
      <c r="C27" t="s">
        <v>12</v>
      </c>
      <c r="D27">
        <v>30.599999999999998</v>
      </c>
      <c r="E27" s="2">
        <v>1.67</v>
      </c>
      <c r="F27">
        <v>24</v>
      </c>
      <c r="G27">
        <v>0.3</v>
      </c>
      <c r="H27">
        <v>12</v>
      </c>
      <c r="I27" s="3">
        <f t="shared" si="1"/>
        <v>3.5999999999999996</v>
      </c>
      <c r="K27">
        <v>27</v>
      </c>
    </row>
    <row r="28" spans="1:11" x14ac:dyDescent="0.25">
      <c r="A28" s="1">
        <v>42752</v>
      </c>
      <c r="B28" s="1" t="str">
        <f t="shared" si="0"/>
        <v>January</v>
      </c>
      <c r="C28" t="s">
        <v>14</v>
      </c>
      <c r="D28">
        <v>32.199999999999996</v>
      </c>
      <c r="E28" s="2">
        <v>1.43</v>
      </c>
      <c r="F28">
        <v>26</v>
      </c>
      <c r="G28">
        <v>0.3</v>
      </c>
      <c r="H28">
        <v>14</v>
      </c>
      <c r="I28" s="3">
        <f t="shared" si="1"/>
        <v>4.2</v>
      </c>
      <c r="K28">
        <v>26</v>
      </c>
    </row>
    <row r="29" spans="1:11" x14ac:dyDescent="0.25">
      <c r="A29" s="1">
        <v>42753</v>
      </c>
      <c r="B29" s="1" t="str">
        <f t="shared" si="0"/>
        <v>January</v>
      </c>
      <c r="C29" t="s">
        <v>16</v>
      </c>
      <c r="D29">
        <v>42.8</v>
      </c>
      <c r="E29" s="2">
        <v>1.18</v>
      </c>
      <c r="F29">
        <v>33</v>
      </c>
      <c r="G29">
        <v>0.3</v>
      </c>
      <c r="H29">
        <v>16</v>
      </c>
      <c r="I29" s="3">
        <f t="shared" si="1"/>
        <v>4.8</v>
      </c>
      <c r="K29">
        <v>27</v>
      </c>
    </row>
    <row r="30" spans="1:11" x14ac:dyDescent="0.25">
      <c r="A30" s="1">
        <v>42754</v>
      </c>
      <c r="B30" s="1" t="str">
        <f t="shared" si="0"/>
        <v>January</v>
      </c>
      <c r="C30" t="s">
        <v>18</v>
      </c>
      <c r="D30">
        <v>43.099999999999994</v>
      </c>
      <c r="E30" s="2">
        <v>1.18</v>
      </c>
      <c r="F30">
        <v>30</v>
      </c>
      <c r="G30">
        <v>0.3</v>
      </c>
      <c r="H30">
        <v>17</v>
      </c>
      <c r="I30" s="3">
        <f t="shared" si="1"/>
        <v>5.0999999999999996</v>
      </c>
      <c r="K30">
        <v>27</v>
      </c>
    </row>
    <row r="31" spans="1:11" x14ac:dyDescent="0.25">
      <c r="A31" s="1">
        <v>42755</v>
      </c>
      <c r="B31" s="1" t="str">
        <f t="shared" si="0"/>
        <v>January</v>
      </c>
      <c r="C31" t="s">
        <v>20</v>
      </c>
      <c r="D31">
        <v>31.599999999999998</v>
      </c>
      <c r="E31" s="2">
        <v>1.43</v>
      </c>
      <c r="F31">
        <v>20</v>
      </c>
      <c r="G31">
        <v>0.3</v>
      </c>
      <c r="H31">
        <v>12</v>
      </c>
      <c r="I31" s="3">
        <f t="shared" si="1"/>
        <v>3.5999999999999996</v>
      </c>
      <c r="K31">
        <v>26</v>
      </c>
    </row>
    <row r="32" spans="1:11" x14ac:dyDescent="0.25">
      <c r="A32" s="1">
        <v>42756</v>
      </c>
      <c r="B32" s="1" t="str">
        <f t="shared" si="0"/>
        <v>January</v>
      </c>
      <c r="C32" t="s">
        <v>21</v>
      </c>
      <c r="D32">
        <v>36.199999999999996</v>
      </c>
      <c r="E32" s="2">
        <v>1.25</v>
      </c>
      <c r="F32">
        <v>16</v>
      </c>
      <c r="G32">
        <v>0.3</v>
      </c>
      <c r="H32">
        <v>14</v>
      </c>
      <c r="I32" s="3">
        <f t="shared" si="1"/>
        <v>4.2</v>
      </c>
      <c r="K32">
        <v>27</v>
      </c>
    </row>
    <row r="33" spans="1:11" x14ac:dyDescent="0.25">
      <c r="A33" s="1">
        <v>42757</v>
      </c>
      <c r="B33" s="1" t="str">
        <f t="shared" si="0"/>
        <v>January</v>
      </c>
      <c r="C33" t="s">
        <v>10</v>
      </c>
      <c r="D33">
        <v>40.799999999999997</v>
      </c>
      <c r="E33" s="2">
        <v>1.1100000000000001</v>
      </c>
      <c r="F33">
        <v>19</v>
      </c>
      <c r="G33">
        <v>0.3</v>
      </c>
      <c r="H33">
        <v>16</v>
      </c>
      <c r="I33" s="3">
        <f t="shared" si="1"/>
        <v>4.8</v>
      </c>
      <c r="K33">
        <v>27</v>
      </c>
    </row>
    <row r="34" spans="1:11" x14ac:dyDescent="0.25">
      <c r="A34" s="1">
        <v>42758</v>
      </c>
      <c r="B34" s="1" t="str">
        <f t="shared" si="0"/>
        <v>January</v>
      </c>
      <c r="C34" t="s">
        <v>12</v>
      </c>
      <c r="D34">
        <v>38.099999999999994</v>
      </c>
      <c r="E34" s="2">
        <v>1.05</v>
      </c>
      <c r="F34">
        <v>21</v>
      </c>
      <c r="G34">
        <v>0.3</v>
      </c>
      <c r="H34">
        <v>17</v>
      </c>
      <c r="I34" s="3">
        <f t="shared" si="1"/>
        <v>5.0999999999999996</v>
      </c>
      <c r="K34">
        <v>29</v>
      </c>
    </row>
    <row r="35" spans="1:11" x14ac:dyDescent="0.25">
      <c r="A35" s="1">
        <v>42759</v>
      </c>
      <c r="B35" s="1" t="str">
        <f t="shared" si="0"/>
        <v>January</v>
      </c>
      <c r="C35" t="s">
        <v>14</v>
      </c>
      <c r="D35">
        <v>28.599999999999998</v>
      </c>
      <c r="E35" s="2">
        <v>1.54</v>
      </c>
      <c r="F35">
        <v>20</v>
      </c>
      <c r="G35">
        <v>0.3</v>
      </c>
      <c r="H35">
        <v>12</v>
      </c>
      <c r="I35" s="3">
        <f t="shared" si="1"/>
        <v>3.5999999999999996</v>
      </c>
      <c r="K35">
        <v>29</v>
      </c>
    </row>
    <row r="36" spans="1:11" x14ac:dyDescent="0.25">
      <c r="A36" s="1">
        <v>42760</v>
      </c>
      <c r="B36" s="1" t="str">
        <f t="shared" si="0"/>
        <v>January</v>
      </c>
      <c r="C36" t="s">
        <v>16</v>
      </c>
      <c r="D36">
        <v>32.199999999999996</v>
      </c>
      <c r="E36" s="2">
        <v>1.25</v>
      </c>
      <c r="F36">
        <v>24</v>
      </c>
      <c r="G36">
        <v>0.3</v>
      </c>
      <c r="H36">
        <v>14</v>
      </c>
      <c r="I36" s="3">
        <f t="shared" si="1"/>
        <v>4.2</v>
      </c>
      <c r="K36">
        <v>30</v>
      </c>
    </row>
    <row r="37" spans="1:11" x14ac:dyDescent="0.25">
      <c r="A37" s="1">
        <v>42761</v>
      </c>
      <c r="B37" s="1" t="str">
        <f t="shared" si="0"/>
        <v>January</v>
      </c>
      <c r="C37" t="s">
        <v>18</v>
      </c>
      <c r="D37">
        <v>35.799999999999997</v>
      </c>
      <c r="E37" s="2">
        <v>1.25</v>
      </c>
      <c r="F37">
        <v>18</v>
      </c>
      <c r="G37">
        <v>0.3</v>
      </c>
      <c r="H37">
        <v>16</v>
      </c>
      <c r="I37" s="3">
        <f t="shared" si="1"/>
        <v>4.8</v>
      </c>
      <c r="K37">
        <v>31</v>
      </c>
    </row>
    <row r="38" spans="1:11" x14ac:dyDescent="0.25">
      <c r="A38" s="1">
        <v>42762</v>
      </c>
      <c r="B38" s="1" t="str">
        <f t="shared" si="0"/>
        <v>January</v>
      </c>
      <c r="C38" t="s">
        <v>20</v>
      </c>
      <c r="D38">
        <v>42.099999999999994</v>
      </c>
      <c r="E38" s="2">
        <v>1.05</v>
      </c>
      <c r="F38">
        <v>22</v>
      </c>
      <c r="G38">
        <v>0.3</v>
      </c>
      <c r="H38">
        <v>17</v>
      </c>
      <c r="I38" s="3">
        <f t="shared" si="1"/>
        <v>5.0999999999999996</v>
      </c>
      <c r="K38">
        <v>28</v>
      </c>
    </row>
    <row r="39" spans="1:11" x14ac:dyDescent="0.25">
      <c r="A39" s="1">
        <v>42763</v>
      </c>
      <c r="B39" s="1" t="str">
        <f t="shared" si="0"/>
        <v>January</v>
      </c>
      <c r="C39" t="s">
        <v>21</v>
      </c>
      <c r="D39">
        <v>34.9</v>
      </c>
      <c r="E39" s="2">
        <v>1.33</v>
      </c>
      <c r="F39">
        <v>15</v>
      </c>
      <c r="G39">
        <v>0.3</v>
      </c>
      <c r="H39">
        <v>13</v>
      </c>
      <c r="I39" s="3">
        <f t="shared" si="1"/>
        <v>3.9</v>
      </c>
      <c r="K39">
        <v>29</v>
      </c>
    </row>
    <row r="40" spans="1:11" x14ac:dyDescent="0.25">
      <c r="A40" s="1">
        <v>42764</v>
      </c>
      <c r="B40" s="1" t="str">
        <f t="shared" si="0"/>
        <v>January</v>
      </c>
      <c r="C40" t="s">
        <v>10</v>
      </c>
      <c r="D40">
        <v>35.199999999999996</v>
      </c>
      <c r="E40" s="2">
        <v>1.33</v>
      </c>
      <c r="F40">
        <v>27</v>
      </c>
      <c r="G40">
        <v>0.3</v>
      </c>
      <c r="H40">
        <v>14</v>
      </c>
      <c r="I40" s="3">
        <f t="shared" si="1"/>
        <v>4.2</v>
      </c>
      <c r="K40">
        <v>29</v>
      </c>
    </row>
    <row r="41" spans="1:11" x14ac:dyDescent="0.25">
      <c r="A41" s="1">
        <v>42765</v>
      </c>
      <c r="B41" s="1" t="str">
        <f t="shared" si="0"/>
        <v>January</v>
      </c>
      <c r="C41" t="s">
        <v>12</v>
      </c>
      <c r="D41">
        <v>41.099999999999994</v>
      </c>
      <c r="E41" s="2">
        <v>1.05</v>
      </c>
      <c r="F41">
        <v>20</v>
      </c>
      <c r="G41">
        <v>0.3</v>
      </c>
      <c r="H41">
        <v>17</v>
      </c>
      <c r="I41" s="3">
        <f t="shared" si="1"/>
        <v>5.0999999999999996</v>
      </c>
      <c r="K41">
        <v>30</v>
      </c>
    </row>
    <row r="42" spans="1:11" x14ac:dyDescent="0.25">
      <c r="A42" s="1">
        <v>42766</v>
      </c>
      <c r="B42" s="1" t="str">
        <f t="shared" si="0"/>
        <v>January</v>
      </c>
      <c r="C42" t="s">
        <v>14</v>
      </c>
      <c r="D42">
        <v>40.4</v>
      </c>
      <c r="E42" s="2">
        <v>1.05</v>
      </c>
      <c r="F42">
        <v>37</v>
      </c>
      <c r="G42">
        <v>0.3</v>
      </c>
      <c r="H42">
        <v>18</v>
      </c>
      <c r="I42" s="3">
        <f t="shared" si="1"/>
        <v>5.3999999999999995</v>
      </c>
      <c r="K42">
        <v>31</v>
      </c>
    </row>
    <row r="43" spans="1:11" x14ac:dyDescent="0.25">
      <c r="A43" s="1">
        <v>42767</v>
      </c>
      <c r="B43" s="1" t="str">
        <f t="shared" si="0"/>
        <v>February</v>
      </c>
      <c r="C43" t="s">
        <v>16</v>
      </c>
      <c r="D43">
        <v>42.4</v>
      </c>
      <c r="E43" s="2">
        <v>1</v>
      </c>
      <c r="F43">
        <v>35</v>
      </c>
      <c r="G43">
        <v>0.3</v>
      </c>
      <c r="H43">
        <v>18</v>
      </c>
      <c r="I43" s="3">
        <f t="shared" si="1"/>
        <v>5.3999999999999995</v>
      </c>
      <c r="K43">
        <v>28</v>
      </c>
    </row>
    <row r="44" spans="1:11" x14ac:dyDescent="0.25">
      <c r="A44" s="1">
        <v>42768</v>
      </c>
      <c r="B44" s="1" t="str">
        <f t="shared" si="0"/>
        <v>February</v>
      </c>
      <c r="C44" t="s">
        <v>18</v>
      </c>
      <c r="D44">
        <v>52</v>
      </c>
      <c r="E44" s="2">
        <v>1</v>
      </c>
      <c r="F44">
        <v>22</v>
      </c>
      <c r="G44">
        <v>0.3</v>
      </c>
      <c r="H44">
        <v>20</v>
      </c>
      <c r="I44" s="3">
        <f t="shared" si="1"/>
        <v>6</v>
      </c>
      <c r="K44">
        <v>29</v>
      </c>
    </row>
    <row r="45" spans="1:11" x14ac:dyDescent="0.25">
      <c r="A45" s="1">
        <v>42769</v>
      </c>
      <c r="B45" s="1" t="str">
        <f t="shared" si="0"/>
        <v>February</v>
      </c>
      <c r="C45" t="s">
        <v>20</v>
      </c>
      <c r="D45">
        <v>50.3</v>
      </c>
      <c r="E45" s="2">
        <v>0.87</v>
      </c>
      <c r="F45">
        <v>25</v>
      </c>
      <c r="G45">
        <v>0.3</v>
      </c>
      <c r="H45">
        <v>21</v>
      </c>
      <c r="I45" s="3">
        <f t="shared" si="1"/>
        <v>6.3</v>
      </c>
      <c r="K45">
        <v>29</v>
      </c>
    </row>
    <row r="46" spans="1:11" x14ac:dyDescent="0.25">
      <c r="A46" s="1">
        <v>42770</v>
      </c>
      <c r="B46" s="1" t="str">
        <f t="shared" si="0"/>
        <v>February</v>
      </c>
      <c r="C46" t="s">
        <v>21</v>
      </c>
      <c r="D46">
        <v>56.599999999999994</v>
      </c>
      <c r="E46" s="2">
        <v>0.83</v>
      </c>
      <c r="F46">
        <v>46</v>
      </c>
      <c r="G46">
        <v>0.3</v>
      </c>
      <c r="H46">
        <v>22</v>
      </c>
      <c r="I46" s="3">
        <f t="shared" si="1"/>
        <v>6.6</v>
      </c>
      <c r="K46">
        <v>30</v>
      </c>
    </row>
    <row r="47" spans="1:11" x14ac:dyDescent="0.25">
      <c r="A47" s="1">
        <v>42771</v>
      </c>
      <c r="B47" s="1" t="str">
        <f t="shared" si="0"/>
        <v>February</v>
      </c>
      <c r="C47" t="s">
        <v>10</v>
      </c>
      <c r="D47">
        <v>45.4</v>
      </c>
      <c r="E47" s="2">
        <v>1.1100000000000001</v>
      </c>
      <c r="F47">
        <v>32</v>
      </c>
      <c r="G47">
        <v>0.3</v>
      </c>
      <c r="H47">
        <v>18</v>
      </c>
      <c r="I47" s="3">
        <f t="shared" si="1"/>
        <v>5.3999999999999995</v>
      </c>
      <c r="K47">
        <v>31</v>
      </c>
    </row>
    <row r="48" spans="1:11" x14ac:dyDescent="0.25">
      <c r="A48" s="1">
        <v>42772</v>
      </c>
      <c r="B48" s="1" t="str">
        <f t="shared" si="0"/>
        <v>February</v>
      </c>
      <c r="C48" t="s">
        <v>12</v>
      </c>
      <c r="D48">
        <v>45</v>
      </c>
      <c r="E48" s="2">
        <v>0.95</v>
      </c>
      <c r="F48">
        <v>28</v>
      </c>
      <c r="G48">
        <v>0.3</v>
      </c>
      <c r="H48">
        <v>20</v>
      </c>
      <c r="I48" s="3">
        <f t="shared" si="1"/>
        <v>6</v>
      </c>
      <c r="K48">
        <v>28</v>
      </c>
    </row>
    <row r="49" spans="1:11" x14ac:dyDescent="0.25">
      <c r="A49" s="1">
        <v>42773</v>
      </c>
      <c r="B49" s="1" t="str">
        <f t="shared" si="0"/>
        <v>February</v>
      </c>
      <c r="C49" t="s">
        <v>14</v>
      </c>
      <c r="D49">
        <v>52.3</v>
      </c>
      <c r="E49" s="2">
        <v>0.87</v>
      </c>
      <c r="F49">
        <v>39</v>
      </c>
      <c r="G49">
        <v>0.3</v>
      </c>
      <c r="H49">
        <v>21</v>
      </c>
      <c r="I49" s="3">
        <f t="shared" si="1"/>
        <v>6.3</v>
      </c>
      <c r="K49">
        <v>29</v>
      </c>
    </row>
    <row r="50" spans="1:11" x14ac:dyDescent="0.25">
      <c r="A50" s="1">
        <v>42774</v>
      </c>
      <c r="B50" s="1" t="str">
        <f t="shared" si="0"/>
        <v>February</v>
      </c>
      <c r="C50" t="s">
        <v>16</v>
      </c>
      <c r="D50">
        <v>52.599999999999994</v>
      </c>
      <c r="E50" s="2">
        <v>0.87</v>
      </c>
      <c r="F50">
        <v>31</v>
      </c>
      <c r="G50">
        <v>0.3</v>
      </c>
      <c r="H50">
        <v>22</v>
      </c>
      <c r="I50" s="3">
        <f t="shared" si="1"/>
        <v>6.6</v>
      </c>
      <c r="K50">
        <v>29</v>
      </c>
    </row>
    <row r="51" spans="1:11" x14ac:dyDescent="0.25">
      <c r="A51" s="1">
        <v>42775</v>
      </c>
      <c r="B51" s="1" t="str">
        <f t="shared" si="0"/>
        <v>February</v>
      </c>
      <c r="C51" t="s">
        <v>18</v>
      </c>
      <c r="D51">
        <v>42.699999999999996</v>
      </c>
      <c r="E51" s="2">
        <v>1</v>
      </c>
      <c r="F51">
        <v>39</v>
      </c>
      <c r="G51">
        <v>0.3</v>
      </c>
      <c r="H51">
        <v>19</v>
      </c>
      <c r="I51" s="3">
        <f t="shared" si="1"/>
        <v>5.7</v>
      </c>
      <c r="K51">
        <v>30</v>
      </c>
    </row>
    <row r="52" spans="1:11" x14ac:dyDescent="0.25">
      <c r="A52" s="1">
        <v>42776</v>
      </c>
      <c r="B52" s="1" t="str">
        <f t="shared" si="0"/>
        <v>February</v>
      </c>
      <c r="C52" t="s">
        <v>20</v>
      </c>
      <c r="D52">
        <v>50</v>
      </c>
      <c r="E52" s="2">
        <v>0.91</v>
      </c>
      <c r="F52">
        <v>40</v>
      </c>
      <c r="G52">
        <v>0.3</v>
      </c>
      <c r="H52">
        <v>20</v>
      </c>
      <c r="I52" s="3">
        <f t="shared" si="1"/>
        <v>6</v>
      </c>
      <c r="K52">
        <v>31</v>
      </c>
    </row>
    <row r="53" spans="1:11" x14ac:dyDescent="0.25">
      <c r="A53" s="1">
        <v>42777</v>
      </c>
      <c r="B53" s="1" t="str">
        <f t="shared" si="0"/>
        <v>February</v>
      </c>
      <c r="C53" t="s">
        <v>21</v>
      </c>
      <c r="D53">
        <v>51.3</v>
      </c>
      <c r="E53" s="2">
        <v>0.91</v>
      </c>
      <c r="F53">
        <v>35</v>
      </c>
      <c r="G53">
        <v>0.3</v>
      </c>
      <c r="H53">
        <v>21</v>
      </c>
      <c r="I53" s="3">
        <f t="shared" si="1"/>
        <v>6.3</v>
      </c>
      <c r="K53">
        <v>28</v>
      </c>
    </row>
    <row r="54" spans="1:11" x14ac:dyDescent="0.25">
      <c r="A54" s="1">
        <v>42778</v>
      </c>
      <c r="B54" s="1" t="str">
        <f t="shared" si="0"/>
        <v>February</v>
      </c>
      <c r="C54" t="s">
        <v>10</v>
      </c>
      <c r="D54">
        <v>55.599999999999994</v>
      </c>
      <c r="E54" s="2">
        <v>0.83</v>
      </c>
      <c r="F54">
        <v>41</v>
      </c>
      <c r="G54">
        <v>0.3</v>
      </c>
      <c r="H54">
        <v>22</v>
      </c>
      <c r="I54" s="3">
        <f t="shared" si="1"/>
        <v>6.6</v>
      </c>
      <c r="K54">
        <v>29</v>
      </c>
    </row>
    <row r="55" spans="1:11" x14ac:dyDescent="0.25">
      <c r="A55" s="1">
        <v>42779</v>
      </c>
      <c r="B55" s="1" t="str">
        <f t="shared" si="0"/>
        <v>February</v>
      </c>
      <c r="C55" t="s">
        <v>12</v>
      </c>
      <c r="D55">
        <v>46.4</v>
      </c>
      <c r="E55" s="2">
        <v>1.1100000000000001</v>
      </c>
      <c r="F55">
        <v>34</v>
      </c>
      <c r="G55">
        <v>0.3</v>
      </c>
      <c r="H55">
        <v>18</v>
      </c>
      <c r="I55" s="3">
        <f t="shared" si="1"/>
        <v>5.3999999999999995</v>
      </c>
      <c r="K55">
        <v>30</v>
      </c>
    </row>
    <row r="56" spans="1:11" x14ac:dyDescent="0.25">
      <c r="A56" s="1">
        <v>42780</v>
      </c>
      <c r="B56" s="1" t="str">
        <f t="shared" si="0"/>
        <v>February</v>
      </c>
      <c r="C56" t="s">
        <v>14</v>
      </c>
      <c r="D56">
        <v>47.699999999999996</v>
      </c>
      <c r="E56" s="2">
        <v>0.95</v>
      </c>
      <c r="F56">
        <v>35</v>
      </c>
      <c r="G56">
        <v>0.3</v>
      </c>
      <c r="H56">
        <v>19</v>
      </c>
      <c r="I56" s="3">
        <f t="shared" si="1"/>
        <v>5.7</v>
      </c>
      <c r="K56">
        <v>31</v>
      </c>
    </row>
    <row r="57" spans="1:11" x14ac:dyDescent="0.25">
      <c r="A57" s="1">
        <v>42781</v>
      </c>
      <c r="B57" s="1" t="str">
        <f t="shared" si="0"/>
        <v>February</v>
      </c>
      <c r="C57" t="s">
        <v>16</v>
      </c>
      <c r="D57">
        <v>52</v>
      </c>
      <c r="E57" s="2">
        <v>0.91</v>
      </c>
      <c r="F57">
        <v>33</v>
      </c>
      <c r="G57">
        <v>0.3</v>
      </c>
      <c r="H57">
        <v>20</v>
      </c>
      <c r="I57" s="3">
        <f t="shared" si="1"/>
        <v>6</v>
      </c>
      <c r="K57">
        <v>28</v>
      </c>
    </row>
    <row r="58" spans="1:11" x14ac:dyDescent="0.25">
      <c r="A58" s="1">
        <v>42782</v>
      </c>
      <c r="B58" s="1" t="str">
        <f t="shared" si="0"/>
        <v>February</v>
      </c>
      <c r="C58" t="s">
        <v>18</v>
      </c>
      <c r="D58">
        <v>47.3</v>
      </c>
      <c r="E58" s="2">
        <v>0.87</v>
      </c>
      <c r="F58">
        <v>31</v>
      </c>
      <c r="G58">
        <v>0.3</v>
      </c>
      <c r="H58">
        <v>21</v>
      </c>
      <c r="I58" s="3">
        <f t="shared" si="1"/>
        <v>6.3</v>
      </c>
      <c r="K58">
        <v>29</v>
      </c>
    </row>
    <row r="59" spans="1:11" x14ac:dyDescent="0.25">
      <c r="A59" s="1">
        <v>42783</v>
      </c>
      <c r="B59" s="1" t="str">
        <f t="shared" si="0"/>
        <v>February</v>
      </c>
      <c r="C59" t="s">
        <v>20</v>
      </c>
      <c r="D59">
        <v>40.4</v>
      </c>
      <c r="E59" s="2">
        <v>1</v>
      </c>
      <c r="F59">
        <v>29</v>
      </c>
      <c r="G59">
        <v>0.3</v>
      </c>
      <c r="H59">
        <v>18</v>
      </c>
      <c r="I59" s="3">
        <f t="shared" si="1"/>
        <v>5.3999999999999995</v>
      </c>
      <c r="K59">
        <v>30</v>
      </c>
    </row>
    <row r="60" spans="1:11" x14ac:dyDescent="0.25">
      <c r="A60" s="1">
        <v>42784</v>
      </c>
      <c r="B60" s="1" t="str">
        <f t="shared" si="0"/>
        <v>February</v>
      </c>
      <c r="C60" t="s">
        <v>21</v>
      </c>
      <c r="D60">
        <v>43.699999999999996</v>
      </c>
      <c r="E60" s="2">
        <v>0.95</v>
      </c>
      <c r="F60">
        <v>25</v>
      </c>
      <c r="G60">
        <v>0.3</v>
      </c>
      <c r="H60">
        <v>19</v>
      </c>
      <c r="I60" s="3">
        <f t="shared" si="1"/>
        <v>5.7</v>
      </c>
      <c r="K60">
        <v>31</v>
      </c>
    </row>
    <row r="61" spans="1:11" x14ac:dyDescent="0.25">
      <c r="A61" s="1">
        <v>42785</v>
      </c>
      <c r="B61" s="1" t="str">
        <f t="shared" si="0"/>
        <v>February</v>
      </c>
      <c r="C61" t="s">
        <v>10</v>
      </c>
      <c r="D61">
        <v>50</v>
      </c>
      <c r="E61" s="2">
        <v>0.95</v>
      </c>
      <c r="F61">
        <v>28</v>
      </c>
      <c r="G61">
        <v>0.3</v>
      </c>
      <c r="H61">
        <v>20</v>
      </c>
      <c r="I61" s="3">
        <f t="shared" si="1"/>
        <v>6</v>
      </c>
      <c r="K61">
        <v>29</v>
      </c>
    </row>
    <row r="62" spans="1:11" x14ac:dyDescent="0.25">
      <c r="A62" s="1">
        <v>42786</v>
      </c>
      <c r="B62" s="1" t="str">
        <f t="shared" si="0"/>
        <v>February</v>
      </c>
      <c r="C62" t="s">
        <v>12</v>
      </c>
      <c r="D62">
        <v>50.3</v>
      </c>
      <c r="E62" s="2">
        <v>0.95</v>
      </c>
      <c r="F62">
        <v>25</v>
      </c>
      <c r="G62">
        <v>0.3</v>
      </c>
      <c r="H62">
        <v>21</v>
      </c>
      <c r="I62" s="3">
        <f t="shared" si="1"/>
        <v>6.3</v>
      </c>
      <c r="K62">
        <v>29</v>
      </c>
    </row>
    <row r="63" spans="1:11" x14ac:dyDescent="0.25">
      <c r="A63" s="1">
        <v>42787</v>
      </c>
      <c r="B63" s="1" t="str">
        <f t="shared" si="0"/>
        <v>February</v>
      </c>
      <c r="C63" t="s">
        <v>14</v>
      </c>
      <c r="D63">
        <v>42.4</v>
      </c>
      <c r="E63" s="2">
        <v>1</v>
      </c>
      <c r="F63">
        <v>28</v>
      </c>
      <c r="G63">
        <v>0.3</v>
      </c>
      <c r="H63">
        <v>18</v>
      </c>
      <c r="I63" s="3">
        <f t="shared" si="1"/>
        <v>5.3999999999999995</v>
      </c>
      <c r="K63">
        <v>30</v>
      </c>
    </row>
    <row r="64" spans="1:11" x14ac:dyDescent="0.25">
      <c r="A64" s="1">
        <v>42788</v>
      </c>
      <c r="B64" s="1" t="str">
        <f t="shared" si="0"/>
        <v>February</v>
      </c>
      <c r="C64" t="s">
        <v>16</v>
      </c>
      <c r="D64">
        <v>47.699999999999996</v>
      </c>
      <c r="E64" s="2">
        <v>0.95</v>
      </c>
      <c r="F64">
        <v>36</v>
      </c>
      <c r="G64">
        <v>0.3</v>
      </c>
      <c r="H64">
        <v>19</v>
      </c>
      <c r="I64" s="3">
        <f t="shared" si="1"/>
        <v>5.7</v>
      </c>
      <c r="K64">
        <v>31</v>
      </c>
    </row>
    <row r="65" spans="1:11" x14ac:dyDescent="0.25">
      <c r="A65" s="1">
        <v>42789</v>
      </c>
      <c r="B65" s="1" t="str">
        <f t="shared" si="0"/>
        <v>February</v>
      </c>
      <c r="C65" t="s">
        <v>18</v>
      </c>
      <c r="D65">
        <v>45</v>
      </c>
      <c r="E65" s="2">
        <v>1</v>
      </c>
      <c r="F65">
        <v>23</v>
      </c>
      <c r="G65">
        <v>0.3</v>
      </c>
      <c r="H65">
        <v>20</v>
      </c>
      <c r="I65" s="3">
        <f t="shared" si="1"/>
        <v>6</v>
      </c>
      <c r="K65">
        <v>31</v>
      </c>
    </row>
    <row r="66" spans="1:11" x14ac:dyDescent="0.25">
      <c r="A66" s="1">
        <v>42790</v>
      </c>
      <c r="B66" s="1" t="str">
        <f t="shared" si="0"/>
        <v>February</v>
      </c>
      <c r="C66" t="s">
        <v>20</v>
      </c>
      <c r="D66">
        <v>47.3</v>
      </c>
      <c r="E66" s="2">
        <v>0.87</v>
      </c>
      <c r="F66">
        <v>36</v>
      </c>
      <c r="G66">
        <v>0.3</v>
      </c>
      <c r="H66">
        <v>21</v>
      </c>
      <c r="I66" s="3">
        <f t="shared" si="1"/>
        <v>6.3</v>
      </c>
      <c r="K66">
        <v>33</v>
      </c>
    </row>
    <row r="67" spans="1:11" x14ac:dyDescent="0.25">
      <c r="A67" s="1">
        <v>42791</v>
      </c>
      <c r="B67" s="1" t="str">
        <f t="shared" si="0"/>
        <v>February</v>
      </c>
      <c r="C67" t="s">
        <v>21</v>
      </c>
      <c r="D67">
        <v>42.4</v>
      </c>
      <c r="E67" s="2">
        <v>1</v>
      </c>
      <c r="F67">
        <v>21</v>
      </c>
      <c r="G67">
        <v>0.3</v>
      </c>
      <c r="H67">
        <v>18</v>
      </c>
      <c r="I67" s="3">
        <f t="shared" si="1"/>
        <v>5.3999999999999995</v>
      </c>
      <c r="K67">
        <v>35</v>
      </c>
    </row>
    <row r="68" spans="1:11" x14ac:dyDescent="0.25">
      <c r="A68" s="1">
        <v>42792</v>
      </c>
      <c r="B68" s="1" t="str">
        <f t="shared" si="0"/>
        <v>February</v>
      </c>
      <c r="C68" t="s">
        <v>10</v>
      </c>
      <c r="D68">
        <v>48.699999999999996</v>
      </c>
      <c r="E68" s="2">
        <v>1.05</v>
      </c>
      <c r="F68">
        <v>32</v>
      </c>
      <c r="G68">
        <v>0.3</v>
      </c>
      <c r="H68">
        <v>19</v>
      </c>
      <c r="I68" s="3">
        <f t="shared" si="1"/>
        <v>5.7</v>
      </c>
      <c r="K68">
        <v>38</v>
      </c>
    </row>
    <row r="69" spans="1:11" x14ac:dyDescent="0.25">
      <c r="A69" s="1">
        <v>42793</v>
      </c>
      <c r="B69" s="1" t="str">
        <f t="shared" si="0"/>
        <v>February</v>
      </c>
      <c r="C69" t="s">
        <v>12</v>
      </c>
      <c r="D69">
        <v>45</v>
      </c>
      <c r="E69" s="2">
        <v>1</v>
      </c>
      <c r="F69">
        <v>34</v>
      </c>
      <c r="G69">
        <v>0.3</v>
      </c>
      <c r="H69">
        <v>20</v>
      </c>
      <c r="I69" s="3">
        <f t="shared" si="1"/>
        <v>6</v>
      </c>
      <c r="K69">
        <v>32</v>
      </c>
    </row>
    <row r="70" spans="1:11" x14ac:dyDescent="0.25">
      <c r="A70" s="1">
        <v>42794</v>
      </c>
      <c r="B70" s="1" t="str">
        <f t="shared" si="0"/>
        <v>February</v>
      </c>
      <c r="C70" t="s">
        <v>14</v>
      </c>
      <c r="D70">
        <v>49.599999999999994</v>
      </c>
      <c r="E70" s="2">
        <v>0.91</v>
      </c>
      <c r="F70">
        <v>45</v>
      </c>
      <c r="G70">
        <v>0.3</v>
      </c>
      <c r="H70">
        <v>22</v>
      </c>
      <c r="I70" s="3">
        <f t="shared" si="1"/>
        <v>6.6</v>
      </c>
      <c r="K70">
        <v>34</v>
      </c>
    </row>
    <row r="71" spans="1:11" x14ac:dyDescent="0.25">
      <c r="A71" s="1">
        <v>42795</v>
      </c>
      <c r="B71" s="1" t="str">
        <f t="shared" si="0"/>
        <v>March</v>
      </c>
      <c r="C71" t="s">
        <v>16</v>
      </c>
      <c r="D71">
        <v>57.9</v>
      </c>
      <c r="E71" s="2">
        <v>0.87</v>
      </c>
      <c r="F71">
        <v>46</v>
      </c>
      <c r="G71">
        <v>0.3</v>
      </c>
      <c r="H71">
        <v>23</v>
      </c>
      <c r="I71" s="3">
        <f t="shared" si="1"/>
        <v>6.8999999999999995</v>
      </c>
      <c r="K71">
        <v>36</v>
      </c>
    </row>
    <row r="72" spans="1:11" x14ac:dyDescent="0.25">
      <c r="A72" s="1">
        <v>42796</v>
      </c>
      <c r="B72" s="1" t="str">
        <f t="shared" si="0"/>
        <v>March</v>
      </c>
      <c r="C72" t="s">
        <v>18</v>
      </c>
      <c r="D72">
        <v>57.199999999999996</v>
      </c>
      <c r="E72" s="2">
        <v>0.8</v>
      </c>
      <c r="F72">
        <v>31</v>
      </c>
      <c r="G72">
        <v>0.3</v>
      </c>
      <c r="H72">
        <v>24</v>
      </c>
      <c r="I72" s="3">
        <f t="shared" si="1"/>
        <v>7.1999999999999993</v>
      </c>
      <c r="K72">
        <v>39</v>
      </c>
    </row>
    <row r="73" spans="1:11" x14ac:dyDescent="0.25">
      <c r="A73" s="1">
        <v>42797</v>
      </c>
      <c r="B73" s="1" t="str">
        <f t="shared" si="0"/>
        <v>March</v>
      </c>
      <c r="C73" t="s">
        <v>20</v>
      </c>
      <c r="D73">
        <v>60.199999999999996</v>
      </c>
      <c r="E73" s="2">
        <v>0.77</v>
      </c>
      <c r="F73">
        <v>28</v>
      </c>
      <c r="G73">
        <v>0.3</v>
      </c>
      <c r="H73">
        <v>24</v>
      </c>
      <c r="I73" s="3">
        <f t="shared" si="1"/>
        <v>7.1999999999999993</v>
      </c>
      <c r="K73">
        <v>32</v>
      </c>
    </row>
    <row r="74" spans="1:11" x14ac:dyDescent="0.25">
      <c r="A74" s="1">
        <v>42798</v>
      </c>
      <c r="B74" s="1" t="str">
        <f t="shared" si="0"/>
        <v>March</v>
      </c>
      <c r="C74" t="s">
        <v>21</v>
      </c>
      <c r="D74">
        <v>59.499999999999993</v>
      </c>
      <c r="E74" s="2">
        <v>0.77</v>
      </c>
      <c r="F74">
        <v>29</v>
      </c>
      <c r="G74">
        <v>0.3</v>
      </c>
      <c r="H74">
        <v>25</v>
      </c>
      <c r="I74" s="3">
        <f t="shared" si="1"/>
        <v>7.5</v>
      </c>
      <c r="K74">
        <v>35</v>
      </c>
    </row>
    <row r="75" spans="1:11" x14ac:dyDescent="0.25">
      <c r="A75" s="1">
        <v>42799</v>
      </c>
      <c r="B75" s="1" t="str">
        <f t="shared" si="0"/>
        <v>March</v>
      </c>
      <c r="C75" t="s">
        <v>10</v>
      </c>
      <c r="D75">
        <v>55.9</v>
      </c>
      <c r="E75" s="2">
        <v>0.87</v>
      </c>
      <c r="F75">
        <v>32</v>
      </c>
      <c r="G75">
        <v>0.3</v>
      </c>
      <c r="H75">
        <v>23</v>
      </c>
      <c r="I75" s="3">
        <f t="shared" si="1"/>
        <v>6.8999999999999995</v>
      </c>
      <c r="K75">
        <v>36</v>
      </c>
    </row>
    <row r="76" spans="1:11" x14ac:dyDescent="0.25">
      <c r="A76" s="1">
        <v>42800</v>
      </c>
      <c r="B76" s="1" t="str">
        <f t="shared" ref="B76:B139" si="2">TEXT(A76, "mmmm")</f>
        <v>March</v>
      </c>
      <c r="C76" t="s">
        <v>12</v>
      </c>
      <c r="D76">
        <v>61.199999999999996</v>
      </c>
      <c r="E76" s="2">
        <v>0.77</v>
      </c>
      <c r="F76">
        <v>28</v>
      </c>
      <c r="G76">
        <v>0.3</v>
      </c>
      <c r="H76">
        <v>24</v>
      </c>
      <c r="I76" s="3">
        <f t="shared" ref="I76:I139" si="3" xml:space="preserve"> G76*H76</f>
        <v>7.1999999999999993</v>
      </c>
      <c r="K76">
        <v>40</v>
      </c>
    </row>
    <row r="77" spans="1:11" x14ac:dyDescent="0.25">
      <c r="A77" s="1">
        <v>42801</v>
      </c>
      <c r="B77" s="1" t="str">
        <f t="shared" si="2"/>
        <v>March</v>
      </c>
      <c r="C77" t="s">
        <v>14</v>
      </c>
      <c r="D77">
        <v>60.199999999999996</v>
      </c>
      <c r="E77" s="2">
        <v>0.77</v>
      </c>
      <c r="F77">
        <v>32</v>
      </c>
      <c r="G77">
        <v>0.3</v>
      </c>
      <c r="H77">
        <v>24</v>
      </c>
      <c r="I77" s="3">
        <f t="shared" si="3"/>
        <v>7.1999999999999993</v>
      </c>
      <c r="K77">
        <v>32</v>
      </c>
    </row>
    <row r="78" spans="1:11" x14ac:dyDescent="0.25">
      <c r="A78" s="1">
        <v>42802</v>
      </c>
      <c r="B78" s="1" t="str">
        <f t="shared" si="2"/>
        <v>March</v>
      </c>
      <c r="C78" t="s">
        <v>16</v>
      </c>
      <c r="D78">
        <v>58.499999999999993</v>
      </c>
      <c r="E78" s="2">
        <v>0.77</v>
      </c>
      <c r="F78">
        <v>43</v>
      </c>
      <c r="G78">
        <v>0.3</v>
      </c>
      <c r="H78">
        <v>25</v>
      </c>
      <c r="I78" s="3">
        <f t="shared" si="3"/>
        <v>7.5</v>
      </c>
      <c r="K78">
        <v>35</v>
      </c>
    </row>
    <row r="79" spans="1:11" x14ac:dyDescent="0.25">
      <c r="A79" s="1">
        <v>42803</v>
      </c>
      <c r="B79" s="1" t="str">
        <f t="shared" si="2"/>
        <v>March</v>
      </c>
      <c r="C79" t="s">
        <v>18</v>
      </c>
      <c r="D79">
        <v>52.9</v>
      </c>
      <c r="E79" s="2">
        <v>0.8</v>
      </c>
      <c r="F79">
        <v>29</v>
      </c>
      <c r="G79">
        <v>0.3</v>
      </c>
      <c r="H79">
        <v>23</v>
      </c>
      <c r="I79" s="3">
        <f t="shared" si="3"/>
        <v>6.8999999999999995</v>
      </c>
      <c r="K79">
        <v>36</v>
      </c>
    </row>
    <row r="80" spans="1:11" x14ac:dyDescent="0.25">
      <c r="A80" s="1">
        <v>42804</v>
      </c>
      <c r="B80" s="1" t="str">
        <f t="shared" si="2"/>
        <v>March</v>
      </c>
      <c r="C80" t="s">
        <v>20</v>
      </c>
      <c r="D80">
        <v>59.199999999999996</v>
      </c>
      <c r="E80" s="2">
        <v>0.83</v>
      </c>
      <c r="F80">
        <v>31</v>
      </c>
      <c r="G80">
        <v>0.3</v>
      </c>
      <c r="H80">
        <v>24</v>
      </c>
      <c r="I80" s="3">
        <f t="shared" si="3"/>
        <v>7.1999999999999993</v>
      </c>
      <c r="K80">
        <v>41</v>
      </c>
    </row>
    <row r="81" spans="1:11" x14ac:dyDescent="0.25">
      <c r="A81" s="1">
        <v>42805</v>
      </c>
      <c r="B81" s="1" t="str">
        <f t="shared" si="2"/>
        <v>March</v>
      </c>
      <c r="C81" t="s">
        <v>21</v>
      </c>
      <c r="D81">
        <v>58.199999999999996</v>
      </c>
      <c r="E81" s="2">
        <v>0.83</v>
      </c>
      <c r="F81">
        <v>30</v>
      </c>
      <c r="G81">
        <v>0.3</v>
      </c>
      <c r="H81">
        <v>24</v>
      </c>
      <c r="I81" s="3">
        <f t="shared" si="3"/>
        <v>7.1999999999999993</v>
      </c>
      <c r="K81">
        <v>31</v>
      </c>
    </row>
    <row r="82" spans="1:11" x14ac:dyDescent="0.25">
      <c r="A82" s="1">
        <v>42806</v>
      </c>
      <c r="B82" s="1" t="str">
        <f t="shared" si="2"/>
        <v>March</v>
      </c>
      <c r="C82" t="s">
        <v>10</v>
      </c>
      <c r="D82">
        <v>61.499999999999993</v>
      </c>
      <c r="E82" s="2">
        <v>0.74</v>
      </c>
      <c r="F82">
        <v>47</v>
      </c>
      <c r="G82">
        <v>0.3</v>
      </c>
      <c r="H82">
        <v>25</v>
      </c>
      <c r="I82" s="3">
        <f t="shared" si="3"/>
        <v>7.5</v>
      </c>
      <c r="K82">
        <v>32</v>
      </c>
    </row>
    <row r="83" spans="1:11" x14ac:dyDescent="0.25">
      <c r="A83" s="1">
        <v>42807</v>
      </c>
      <c r="B83" s="1" t="str">
        <f t="shared" si="2"/>
        <v>March</v>
      </c>
      <c r="C83" t="s">
        <v>12</v>
      </c>
      <c r="D83">
        <v>55.9</v>
      </c>
      <c r="E83" s="2">
        <v>0.87</v>
      </c>
      <c r="F83">
        <v>48</v>
      </c>
      <c r="G83">
        <v>0.3</v>
      </c>
      <c r="H83">
        <v>23</v>
      </c>
      <c r="I83" s="3">
        <f t="shared" si="3"/>
        <v>6.8999999999999995</v>
      </c>
      <c r="K83">
        <v>35</v>
      </c>
    </row>
    <row r="84" spans="1:11" x14ac:dyDescent="0.25">
      <c r="A84" s="1">
        <v>42808</v>
      </c>
      <c r="B84" s="1" t="str">
        <f t="shared" si="2"/>
        <v>March</v>
      </c>
      <c r="C84" t="s">
        <v>14</v>
      </c>
      <c r="D84">
        <v>58.9</v>
      </c>
      <c r="E84" s="2">
        <v>0.87</v>
      </c>
      <c r="F84">
        <v>35</v>
      </c>
      <c r="G84">
        <v>0.3</v>
      </c>
      <c r="H84">
        <v>23</v>
      </c>
      <c r="I84" s="3">
        <f t="shared" si="3"/>
        <v>6.8999999999999995</v>
      </c>
      <c r="K84">
        <v>37</v>
      </c>
    </row>
    <row r="85" spans="1:11" x14ac:dyDescent="0.25">
      <c r="A85" s="1">
        <v>42809</v>
      </c>
      <c r="B85" s="1" t="str">
        <f t="shared" si="2"/>
        <v>March</v>
      </c>
      <c r="C85" t="s">
        <v>16</v>
      </c>
      <c r="D85">
        <v>56.199999999999996</v>
      </c>
      <c r="E85" s="2">
        <v>0.83</v>
      </c>
      <c r="F85">
        <v>30</v>
      </c>
      <c r="G85">
        <v>0.3</v>
      </c>
      <c r="H85">
        <v>24</v>
      </c>
      <c r="I85" s="3">
        <f t="shared" si="3"/>
        <v>7.1999999999999993</v>
      </c>
      <c r="K85">
        <v>41</v>
      </c>
    </row>
    <row r="86" spans="1:11" x14ac:dyDescent="0.25">
      <c r="A86" s="1">
        <v>42810</v>
      </c>
      <c r="B86" s="1" t="str">
        <f t="shared" si="2"/>
        <v>March</v>
      </c>
      <c r="C86" t="s">
        <v>18</v>
      </c>
      <c r="D86">
        <v>60.199999999999996</v>
      </c>
      <c r="E86" s="2">
        <v>0.83</v>
      </c>
      <c r="F86">
        <v>39</v>
      </c>
      <c r="G86">
        <v>0.3</v>
      </c>
      <c r="H86">
        <v>24</v>
      </c>
      <c r="I86" s="3">
        <f t="shared" si="3"/>
        <v>7.1999999999999993</v>
      </c>
      <c r="K86">
        <v>31</v>
      </c>
    </row>
    <row r="87" spans="1:11" x14ac:dyDescent="0.25">
      <c r="A87" s="1">
        <v>42811</v>
      </c>
      <c r="B87" s="1" t="str">
        <f t="shared" si="2"/>
        <v>March</v>
      </c>
      <c r="C87" t="s">
        <v>20</v>
      </c>
      <c r="D87">
        <v>56.499999999999993</v>
      </c>
      <c r="E87" s="2">
        <v>0.77</v>
      </c>
      <c r="F87">
        <v>50</v>
      </c>
      <c r="G87">
        <v>0.3</v>
      </c>
      <c r="H87">
        <v>25</v>
      </c>
      <c r="I87" s="3">
        <f t="shared" si="3"/>
        <v>7.5</v>
      </c>
      <c r="K87">
        <v>33</v>
      </c>
    </row>
    <row r="88" spans="1:11" x14ac:dyDescent="0.25">
      <c r="A88" s="1">
        <v>42812</v>
      </c>
      <c r="B88" s="1" t="str">
        <f t="shared" si="2"/>
        <v>March</v>
      </c>
      <c r="C88" t="s">
        <v>21</v>
      </c>
      <c r="D88">
        <v>53.9</v>
      </c>
      <c r="E88" s="2">
        <v>0.83</v>
      </c>
      <c r="F88">
        <v>32</v>
      </c>
      <c r="G88">
        <v>0.3</v>
      </c>
      <c r="H88">
        <v>23</v>
      </c>
      <c r="I88" s="3">
        <f t="shared" si="3"/>
        <v>6.8999999999999995</v>
      </c>
      <c r="K88">
        <v>35</v>
      </c>
    </row>
    <row r="89" spans="1:11" x14ac:dyDescent="0.25">
      <c r="A89" s="1">
        <v>42813</v>
      </c>
      <c r="B89" s="1" t="str">
        <f t="shared" si="2"/>
        <v>March</v>
      </c>
      <c r="C89" t="s">
        <v>10</v>
      </c>
      <c r="D89">
        <v>56.9</v>
      </c>
      <c r="E89" s="2">
        <v>0.83</v>
      </c>
      <c r="F89">
        <v>38</v>
      </c>
      <c r="G89">
        <v>0.3</v>
      </c>
      <c r="H89">
        <v>23</v>
      </c>
      <c r="I89" s="3">
        <f t="shared" si="3"/>
        <v>6.8999999999999995</v>
      </c>
      <c r="K89">
        <v>37</v>
      </c>
    </row>
    <row r="90" spans="1:11" x14ac:dyDescent="0.25">
      <c r="A90" s="1">
        <v>42814</v>
      </c>
      <c r="B90" s="1" t="str">
        <f t="shared" si="2"/>
        <v>March</v>
      </c>
      <c r="C90" t="s">
        <v>12</v>
      </c>
      <c r="D90">
        <v>58.199999999999996</v>
      </c>
      <c r="E90" s="2">
        <v>0.77</v>
      </c>
      <c r="F90">
        <v>33</v>
      </c>
      <c r="G90">
        <v>0.3</v>
      </c>
      <c r="H90">
        <v>24</v>
      </c>
      <c r="I90" s="3">
        <f t="shared" si="3"/>
        <v>7.1999999999999993</v>
      </c>
      <c r="K90">
        <v>42</v>
      </c>
    </row>
    <row r="91" spans="1:11" x14ac:dyDescent="0.25">
      <c r="A91" s="1">
        <v>42815</v>
      </c>
      <c r="B91" s="1" t="str">
        <f t="shared" si="2"/>
        <v>March</v>
      </c>
      <c r="C91" t="s">
        <v>14</v>
      </c>
      <c r="D91">
        <v>57.199999999999996</v>
      </c>
      <c r="E91" s="2">
        <v>0.83</v>
      </c>
      <c r="F91">
        <v>36</v>
      </c>
      <c r="G91">
        <v>0.3</v>
      </c>
      <c r="H91">
        <v>24</v>
      </c>
      <c r="I91" s="3">
        <f t="shared" si="3"/>
        <v>7.1999999999999993</v>
      </c>
      <c r="K91">
        <v>31</v>
      </c>
    </row>
    <row r="92" spans="1:11" x14ac:dyDescent="0.25">
      <c r="A92" s="1">
        <v>42816</v>
      </c>
      <c r="B92" s="1" t="str">
        <f t="shared" si="2"/>
        <v>March</v>
      </c>
      <c r="C92" t="s">
        <v>16</v>
      </c>
      <c r="D92">
        <v>56.499999999999993</v>
      </c>
      <c r="E92" s="2">
        <v>0.74</v>
      </c>
      <c r="F92">
        <v>38</v>
      </c>
      <c r="G92">
        <v>0.3</v>
      </c>
      <c r="H92">
        <v>25</v>
      </c>
      <c r="I92" s="3">
        <f t="shared" si="3"/>
        <v>7.5</v>
      </c>
      <c r="K92">
        <v>33</v>
      </c>
    </row>
    <row r="93" spans="1:11" x14ac:dyDescent="0.25">
      <c r="A93" s="1">
        <v>42817</v>
      </c>
      <c r="B93" s="1" t="str">
        <f t="shared" si="2"/>
        <v>March</v>
      </c>
      <c r="C93" t="s">
        <v>18</v>
      </c>
      <c r="D93">
        <v>55.9</v>
      </c>
      <c r="E93" s="2">
        <v>0.87</v>
      </c>
      <c r="F93">
        <v>35</v>
      </c>
      <c r="G93">
        <v>0.3</v>
      </c>
      <c r="H93">
        <v>23</v>
      </c>
      <c r="I93" s="3">
        <f t="shared" si="3"/>
        <v>6.8999999999999995</v>
      </c>
      <c r="K93">
        <v>35</v>
      </c>
    </row>
    <row r="94" spans="1:11" x14ac:dyDescent="0.25">
      <c r="A94" s="1">
        <v>42818</v>
      </c>
      <c r="B94" s="1" t="str">
        <f t="shared" si="2"/>
        <v>March</v>
      </c>
      <c r="C94" t="s">
        <v>20</v>
      </c>
      <c r="D94">
        <v>56.9</v>
      </c>
      <c r="E94" s="2">
        <v>0.83</v>
      </c>
      <c r="F94">
        <v>41</v>
      </c>
      <c r="G94">
        <v>0.3</v>
      </c>
      <c r="H94">
        <v>23</v>
      </c>
      <c r="I94" s="3">
        <f t="shared" si="3"/>
        <v>6.8999999999999995</v>
      </c>
      <c r="K94">
        <v>38</v>
      </c>
    </row>
    <row r="95" spans="1:11" x14ac:dyDescent="0.25">
      <c r="A95" s="1">
        <v>42819</v>
      </c>
      <c r="B95" s="1" t="str">
        <f t="shared" si="2"/>
        <v>March</v>
      </c>
      <c r="C95" t="s">
        <v>21</v>
      </c>
      <c r="D95">
        <v>58.199999999999996</v>
      </c>
      <c r="E95" s="2">
        <v>0.8</v>
      </c>
      <c r="F95">
        <v>50</v>
      </c>
      <c r="G95">
        <v>0.3</v>
      </c>
      <c r="H95">
        <v>24</v>
      </c>
      <c r="I95" s="3">
        <f t="shared" si="3"/>
        <v>7.1999999999999993</v>
      </c>
      <c r="K95">
        <v>43</v>
      </c>
    </row>
    <row r="96" spans="1:11" x14ac:dyDescent="0.25">
      <c r="A96" s="1">
        <v>42820</v>
      </c>
      <c r="B96" s="1" t="str">
        <f t="shared" si="2"/>
        <v>March</v>
      </c>
      <c r="C96" t="s">
        <v>10</v>
      </c>
      <c r="D96">
        <v>59.499999999999993</v>
      </c>
      <c r="E96" s="2">
        <v>0.77</v>
      </c>
      <c r="F96">
        <v>39</v>
      </c>
      <c r="G96">
        <v>0.3</v>
      </c>
      <c r="H96">
        <v>25</v>
      </c>
      <c r="I96" s="3">
        <f t="shared" si="3"/>
        <v>7.5</v>
      </c>
      <c r="K96">
        <v>38</v>
      </c>
    </row>
    <row r="97" spans="1:11" x14ac:dyDescent="0.25">
      <c r="A97" s="1">
        <v>42821</v>
      </c>
      <c r="B97" s="1" t="str">
        <f t="shared" si="2"/>
        <v>March</v>
      </c>
      <c r="C97" t="s">
        <v>12</v>
      </c>
      <c r="D97">
        <v>60.499999999999993</v>
      </c>
      <c r="E97" s="2">
        <v>0.74</v>
      </c>
      <c r="F97">
        <v>30</v>
      </c>
      <c r="G97">
        <v>0.3</v>
      </c>
      <c r="H97">
        <v>25</v>
      </c>
      <c r="I97" s="3">
        <f t="shared" si="3"/>
        <v>7.5</v>
      </c>
      <c r="K97">
        <v>35</v>
      </c>
    </row>
    <row r="98" spans="1:11" x14ac:dyDescent="0.25">
      <c r="A98" s="1">
        <v>42822</v>
      </c>
      <c r="B98" s="1" t="str">
        <f t="shared" si="2"/>
        <v>March</v>
      </c>
      <c r="C98" t="s">
        <v>14</v>
      </c>
      <c r="D98">
        <v>55.9</v>
      </c>
      <c r="E98" s="2">
        <v>0.83</v>
      </c>
      <c r="F98">
        <v>48</v>
      </c>
      <c r="G98">
        <v>0.3</v>
      </c>
      <c r="H98">
        <v>23</v>
      </c>
      <c r="I98" s="3">
        <f t="shared" si="3"/>
        <v>6.8999999999999995</v>
      </c>
      <c r="K98">
        <v>34</v>
      </c>
    </row>
    <row r="99" spans="1:11" x14ac:dyDescent="0.25">
      <c r="A99" s="1">
        <v>42823</v>
      </c>
      <c r="B99" s="1" t="str">
        <f t="shared" si="2"/>
        <v>March</v>
      </c>
      <c r="C99" t="s">
        <v>16</v>
      </c>
      <c r="D99">
        <v>57.199999999999996</v>
      </c>
      <c r="E99" s="2">
        <v>0.83</v>
      </c>
      <c r="F99">
        <v>39</v>
      </c>
      <c r="G99">
        <v>0.3</v>
      </c>
      <c r="H99">
        <v>24</v>
      </c>
      <c r="I99" s="3">
        <f t="shared" si="3"/>
        <v>7.1999999999999993</v>
      </c>
      <c r="K99">
        <v>32</v>
      </c>
    </row>
    <row r="100" spans="1:11" x14ac:dyDescent="0.25">
      <c r="A100" s="1">
        <v>42824</v>
      </c>
      <c r="B100" s="1" t="str">
        <f t="shared" si="2"/>
        <v>March</v>
      </c>
      <c r="C100" t="s">
        <v>18</v>
      </c>
      <c r="D100">
        <v>55.199999999999996</v>
      </c>
      <c r="E100" s="2">
        <v>0.8</v>
      </c>
      <c r="F100">
        <v>47</v>
      </c>
      <c r="G100">
        <v>0.3</v>
      </c>
      <c r="H100">
        <v>24</v>
      </c>
      <c r="I100" s="3">
        <f t="shared" si="3"/>
        <v>7.1999999999999993</v>
      </c>
      <c r="K100">
        <v>39</v>
      </c>
    </row>
    <row r="101" spans="1:11" x14ac:dyDescent="0.25">
      <c r="A101" s="1">
        <v>42825</v>
      </c>
      <c r="B101" s="1" t="str">
        <f t="shared" si="2"/>
        <v>March</v>
      </c>
      <c r="C101" t="s">
        <v>20</v>
      </c>
      <c r="D101">
        <v>58.499999999999993</v>
      </c>
      <c r="E101" s="2">
        <v>0.77</v>
      </c>
      <c r="F101">
        <v>48</v>
      </c>
      <c r="G101">
        <v>0.3</v>
      </c>
      <c r="H101">
        <v>25</v>
      </c>
      <c r="I101" s="3">
        <f t="shared" si="3"/>
        <v>7.5</v>
      </c>
      <c r="K101">
        <v>35</v>
      </c>
    </row>
    <row r="102" spans="1:11" x14ac:dyDescent="0.25">
      <c r="A102" s="1">
        <v>42826</v>
      </c>
      <c r="B102" s="1" t="str">
        <f t="shared" si="2"/>
        <v>April</v>
      </c>
      <c r="C102" t="s">
        <v>21</v>
      </c>
      <c r="D102">
        <v>57.499999999999993</v>
      </c>
      <c r="E102" s="2">
        <v>0.8</v>
      </c>
      <c r="F102">
        <v>33</v>
      </c>
      <c r="G102">
        <v>0.3</v>
      </c>
      <c r="H102">
        <v>25</v>
      </c>
      <c r="I102" s="3">
        <f t="shared" si="3"/>
        <v>7.5</v>
      </c>
      <c r="K102">
        <v>34</v>
      </c>
    </row>
    <row r="103" spans="1:11" x14ac:dyDescent="0.25">
      <c r="A103" s="1">
        <v>42827</v>
      </c>
      <c r="B103" s="1" t="str">
        <f>TEXT(A103, "mmmm")</f>
        <v>April</v>
      </c>
      <c r="C103" t="s">
        <v>10</v>
      </c>
      <c r="D103">
        <v>65.8</v>
      </c>
      <c r="E103" s="2">
        <v>0.74</v>
      </c>
      <c r="F103">
        <v>47</v>
      </c>
      <c r="G103">
        <v>0.3</v>
      </c>
      <c r="H103">
        <v>26</v>
      </c>
      <c r="I103" s="3">
        <f xml:space="preserve"> G103*H103</f>
        <v>7.8</v>
      </c>
      <c r="K103">
        <v>33</v>
      </c>
    </row>
    <row r="104" spans="1:11" x14ac:dyDescent="0.25">
      <c r="A104" s="1">
        <v>42828</v>
      </c>
      <c r="B104" s="1" t="str">
        <f>TEXT(A104, "mmmm")</f>
        <v>April</v>
      </c>
      <c r="C104" t="s">
        <v>12</v>
      </c>
      <c r="D104">
        <v>60.8</v>
      </c>
      <c r="E104" s="2">
        <v>0.74</v>
      </c>
      <c r="F104">
        <v>51</v>
      </c>
      <c r="G104">
        <v>0.3</v>
      </c>
      <c r="H104">
        <v>26</v>
      </c>
      <c r="I104" s="3">
        <f xml:space="preserve"> G104*H104</f>
        <v>7.8</v>
      </c>
      <c r="K104">
        <v>40</v>
      </c>
    </row>
    <row r="105" spans="1:11" x14ac:dyDescent="0.25">
      <c r="A105" s="1">
        <v>42829</v>
      </c>
      <c r="B105" s="1" t="str">
        <f>TEXT(A105, "mmmm")</f>
        <v>April</v>
      </c>
      <c r="C105" t="s">
        <v>14</v>
      </c>
      <c r="D105">
        <v>62.099999999999994</v>
      </c>
      <c r="E105" s="2">
        <v>0.71</v>
      </c>
      <c r="F105">
        <v>31</v>
      </c>
      <c r="G105">
        <v>0.3</v>
      </c>
      <c r="H105">
        <v>27</v>
      </c>
      <c r="I105" s="3">
        <f xml:space="preserve"> G105*H105</f>
        <v>8.1</v>
      </c>
      <c r="K105">
        <v>35</v>
      </c>
    </row>
    <row r="106" spans="1:11" x14ac:dyDescent="0.25">
      <c r="A106" s="1">
        <v>42830</v>
      </c>
      <c r="B106" s="1" t="str">
        <f>TEXT(A106, "mmmm")</f>
        <v>April</v>
      </c>
      <c r="C106" t="s">
        <v>16</v>
      </c>
      <c r="D106">
        <v>64.399999999999991</v>
      </c>
      <c r="E106" s="2">
        <v>0.71</v>
      </c>
      <c r="F106">
        <v>33</v>
      </c>
      <c r="G106">
        <v>0.3</v>
      </c>
      <c r="H106">
        <v>28</v>
      </c>
      <c r="I106" s="3">
        <f xml:space="preserve"> G106*H106</f>
        <v>8.4</v>
      </c>
      <c r="K106">
        <v>34</v>
      </c>
    </row>
    <row r="107" spans="1:11" x14ac:dyDescent="0.25">
      <c r="A107" s="1">
        <v>42831</v>
      </c>
      <c r="B107" s="1" t="str">
        <f>TEXT(A107, "mmmm")</f>
        <v>April</v>
      </c>
      <c r="C107" t="s">
        <v>18</v>
      </c>
      <c r="D107">
        <v>57.499999999999993</v>
      </c>
      <c r="E107" s="2">
        <v>0.8</v>
      </c>
      <c r="F107">
        <v>31</v>
      </c>
      <c r="G107">
        <v>0.3</v>
      </c>
      <c r="H107">
        <v>25</v>
      </c>
      <c r="I107" s="3">
        <f xml:space="preserve"> G107*H107</f>
        <v>7.5</v>
      </c>
      <c r="K107">
        <v>33</v>
      </c>
    </row>
    <row r="108" spans="1:11" x14ac:dyDescent="0.25">
      <c r="A108" s="1">
        <v>42832</v>
      </c>
      <c r="B108" s="1" t="str">
        <f>TEXT(A108, "mmmm")</f>
        <v>April</v>
      </c>
      <c r="C108" t="s">
        <v>20</v>
      </c>
      <c r="D108">
        <v>59.8</v>
      </c>
      <c r="E108" s="2">
        <v>0.74</v>
      </c>
      <c r="F108">
        <v>44</v>
      </c>
      <c r="G108">
        <v>0.3</v>
      </c>
      <c r="H108">
        <v>26</v>
      </c>
      <c r="I108" s="3">
        <f xml:space="preserve"> G108*H108</f>
        <v>7.8</v>
      </c>
      <c r="K108">
        <v>40</v>
      </c>
    </row>
    <row r="109" spans="1:11" x14ac:dyDescent="0.25">
      <c r="A109" s="1">
        <v>42833</v>
      </c>
      <c r="B109" s="1" t="str">
        <f>TEXT(A109, "mmmm")</f>
        <v>April</v>
      </c>
      <c r="C109" t="s">
        <v>21</v>
      </c>
      <c r="D109">
        <v>63.8</v>
      </c>
      <c r="E109" s="2">
        <v>0.74</v>
      </c>
      <c r="F109">
        <v>37</v>
      </c>
      <c r="G109">
        <v>0.3</v>
      </c>
      <c r="H109">
        <v>26</v>
      </c>
      <c r="I109" s="3">
        <f xml:space="preserve"> G109*H109</f>
        <v>7.8</v>
      </c>
      <c r="K109">
        <v>35</v>
      </c>
    </row>
    <row r="110" spans="1:11" x14ac:dyDescent="0.25">
      <c r="A110" s="1">
        <v>42834</v>
      </c>
      <c r="B110" s="1" t="str">
        <f>TEXT(A110, "mmmm")</f>
        <v>April</v>
      </c>
      <c r="C110" t="s">
        <v>10</v>
      </c>
      <c r="D110">
        <v>63.099999999999994</v>
      </c>
      <c r="E110" s="2">
        <v>0.69</v>
      </c>
      <c r="F110">
        <v>52</v>
      </c>
      <c r="G110">
        <v>0.3</v>
      </c>
      <c r="H110">
        <v>27</v>
      </c>
      <c r="I110" s="3">
        <f xml:space="preserve"> G110*H110</f>
        <v>8.1</v>
      </c>
      <c r="K110">
        <v>34</v>
      </c>
    </row>
    <row r="111" spans="1:11" x14ac:dyDescent="0.25">
      <c r="A111" s="1">
        <v>42835</v>
      </c>
      <c r="B111" s="1" t="str">
        <f>TEXT(A111, "mmmm")</f>
        <v>April</v>
      </c>
      <c r="C111" t="s">
        <v>12</v>
      </c>
      <c r="D111">
        <v>58.499999999999993</v>
      </c>
      <c r="E111" s="2">
        <v>0.74</v>
      </c>
      <c r="F111">
        <v>48</v>
      </c>
      <c r="G111">
        <v>0.3</v>
      </c>
      <c r="H111">
        <v>25</v>
      </c>
      <c r="I111" s="3">
        <f xml:space="preserve"> G111*H111</f>
        <v>7.5</v>
      </c>
      <c r="K111">
        <v>33</v>
      </c>
    </row>
    <row r="112" spans="1:11" x14ac:dyDescent="0.25">
      <c r="A112" s="1">
        <v>42836</v>
      </c>
      <c r="B112" s="1" t="str">
        <f>TEXT(A112, "mmmm")</f>
        <v>April</v>
      </c>
      <c r="C112" t="s">
        <v>14</v>
      </c>
      <c r="D112">
        <v>60.8</v>
      </c>
      <c r="E112" s="2">
        <v>0.74</v>
      </c>
      <c r="F112">
        <v>34</v>
      </c>
      <c r="G112">
        <v>0.3</v>
      </c>
      <c r="H112">
        <v>26</v>
      </c>
      <c r="I112" s="3">
        <f xml:space="preserve"> G112*H112</f>
        <v>7.8</v>
      </c>
      <c r="K112">
        <v>41</v>
      </c>
    </row>
    <row r="113" spans="1:11" x14ac:dyDescent="0.25">
      <c r="A113" s="1">
        <v>42837</v>
      </c>
      <c r="B113" s="1" t="str">
        <f>TEXT(A113, "mmmm")</f>
        <v>April</v>
      </c>
      <c r="C113" t="s">
        <v>16</v>
      </c>
      <c r="D113">
        <v>66.099999999999994</v>
      </c>
      <c r="E113" s="2">
        <v>0.74</v>
      </c>
      <c r="F113">
        <v>30</v>
      </c>
      <c r="G113">
        <v>0.3</v>
      </c>
      <c r="H113">
        <v>27</v>
      </c>
      <c r="I113" s="3">
        <f xml:space="preserve"> G113*H113</f>
        <v>8.1</v>
      </c>
      <c r="K113">
        <v>36</v>
      </c>
    </row>
    <row r="114" spans="1:11" x14ac:dyDescent="0.25">
      <c r="A114" s="1">
        <v>42838</v>
      </c>
      <c r="B114" s="1" t="str">
        <f>TEXT(A114, "mmmm")</f>
        <v>April</v>
      </c>
      <c r="C114" t="s">
        <v>18</v>
      </c>
      <c r="D114">
        <v>61.099999999999994</v>
      </c>
      <c r="E114" s="2">
        <v>0.69</v>
      </c>
      <c r="F114">
        <v>46</v>
      </c>
      <c r="G114">
        <v>0.3</v>
      </c>
      <c r="H114">
        <v>27</v>
      </c>
      <c r="I114" s="3">
        <f xml:space="preserve"> G114*H114</f>
        <v>8.1</v>
      </c>
      <c r="K114">
        <v>35</v>
      </c>
    </row>
    <row r="115" spans="1:11" x14ac:dyDescent="0.25">
      <c r="A115" s="1">
        <v>42839</v>
      </c>
      <c r="B115" s="1" t="str">
        <f>TEXT(A115, "mmmm")</f>
        <v>April</v>
      </c>
      <c r="C115" t="s">
        <v>20</v>
      </c>
      <c r="D115">
        <v>61.499999999999993</v>
      </c>
      <c r="E115" s="2">
        <v>0.77</v>
      </c>
      <c r="F115">
        <v>49</v>
      </c>
      <c r="G115">
        <v>0.3</v>
      </c>
      <c r="H115">
        <v>25</v>
      </c>
      <c r="I115" s="3">
        <f xml:space="preserve"> G115*H115</f>
        <v>7.5</v>
      </c>
      <c r="K115">
        <v>33</v>
      </c>
    </row>
    <row r="116" spans="1:11" x14ac:dyDescent="0.25">
      <c r="A116" s="1">
        <v>42840</v>
      </c>
      <c r="B116" s="1" t="str">
        <f>TEXT(A116, "mmmm")</f>
        <v>April</v>
      </c>
      <c r="C116" t="s">
        <v>21</v>
      </c>
      <c r="D116">
        <v>65.8</v>
      </c>
      <c r="E116" s="2">
        <v>0.74</v>
      </c>
      <c r="F116">
        <v>41</v>
      </c>
      <c r="G116">
        <v>0.3</v>
      </c>
      <c r="H116">
        <v>26</v>
      </c>
      <c r="I116" s="3">
        <f xml:space="preserve"> G116*H116</f>
        <v>7.8</v>
      </c>
      <c r="K116">
        <v>42</v>
      </c>
    </row>
    <row r="117" spans="1:11" x14ac:dyDescent="0.25">
      <c r="A117" s="1">
        <v>42841</v>
      </c>
      <c r="B117" s="1" t="str">
        <f>TEXT(A117, "mmmm")</f>
        <v>April</v>
      </c>
      <c r="C117" t="s">
        <v>10</v>
      </c>
      <c r="D117">
        <v>65.099999999999994</v>
      </c>
      <c r="E117" s="2">
        <v>0.69</v>
      </c>
      <c r="F117">
        <v>43</v>
      </c>
      <c r="G117">
        <v>0.3</v>
      </c>
      <c r="H117">
        <v>27</v>
      </c>
      <c r="I117" s="3">
        <f xml:space="preserve"> G117*H117</f>
        <v>8.1</v>
      </c>
      <c r="K117">
        <v>37</v>
      </c>
    </row>
    <row r="118" spans="1:11" x14ac:dyDescent="0.25">
      <c r="A118" s="1">
        <v>42842</v>
      </c>
      <c r="B118" s="1" t="str">
        <f>TEXT(A118, "mmmm")</f>
        <v>April</v>
      </c>
      <c r="C118" t="s">
        <v>12</v>
      </c>
      <c r="D118">
        <v>64.099999999999994</v>
      </c>
      <c r="E118" s="2">
        <v>0.71</v>
      </c>
      <c r="F118">
        <v>56</v>
      </c>
      <c r="G118">
        <v>0.3</v>
      </c>
      <c r="H118">
        <v>27</v>
      </c>
      <c r="I118" s="3">
        <f xml:space="preserve"> G118*H118</f>
        <v>8.1</v>
      </c>
      <c r="K118">
        <v>35</v>
      </c>
    </row>
    <row r="119" spans="1:11" x14ac:dyDescent="0.25">
      <c r="A119" s="1">
        <v>42843</v>
      </c>
      <c r="B119" s="1" t="str">
        <f>TEXT(A119, "mmmm")</f>
        <v>April</v>
      </c>
      <c r="C119" t="s">
        <v>14</v>
      </c>
      <c r="D119">
        <v>62.499999999999993</v>
      </c>
      <c r="E119" s="2">
        <v>0.74</v>
      </c>
      <c r="F119">
        <v>31</v>
      </c>
      <c r="G119">
        <v>0.3</v>
      </c>
      <c r="H119">
        <v>25</v>
      </c>
      <c r="I119" s="3">
        <f xml:space="preserve"> G119*H119</f>
        <v>7.5</v>
      </c>
      <c r="K119">
        <v>33</v>
      </c>
    </row>
    <row r="120" spans="1:11" x14ac:dyDescent="0.25">
      <c r="A120" s="1">
        <v>42844</v>
      </c>
      <c r="B120" s="1" t="str">
        <f>TEXT(A120, "mmmm")</f>
        <v>April</v>
      </c>
      <c r="C120" t="s">
        <v>16</v>
      </c>
      <c r="D120">
        <v>59.8</v>
      </c>
      <c r="E120" s="2">
        <v>0.77</v>
      </c>
      <c r="F120">
        <v>53</v>
      </c>
      <c r="G120">
        <v>0.3</v>
      </c>
      <c r="H120">
        <v>26</v>
      </c>
      <c r="I120" s="3">
        <f xml:space="preserve"> G120*H120</f>
        <v>7.8</v>
      </c>
      <c r="K120">
        <v>32</v>
      </c>
    </row>
    <row r="121" spans="1:11" x14ac:dyDescent="0.25">
      <c r="A121" s="1">
        <v>42845</v>
      </c>
      <c r="B121" s="1" t="str">
        <f>TEXT(A121, "mmmm")</f>
        <v>April</v>
      </c>
      <c r="C121" t="s">
        <v>18</v>
      </c>
      <c r="D121">
        <v>68.099999999999994</v>
      </c>
      <c r="E121" s="2">
        <v>0.69</v>
      </c>
      <c r="F121">
        <v>42</v>
      </c>
      <c r="G121">
        <v>0.3</v>
      </c>
      <c r="H121">
        <v>27</v>
      </c>
      <c r="I121" s="3">
        <f xml:space="preserve"> G121*H121</f>
        <v>8.1</v>
      </c>
      <c r="K121">
        <v>43</v>
      </c>
    </row>
    <row r="122" spans="1:11" x14ac:dyDescent="0.25">
      <c r="A122" s="1">
        <v>42846</v>
      </c>
      <c r="B122" s="1" t="str">
        <f>TEXT(A122, "mmmm")</f>
        <v>April</v>
      </c>
      <c r="C122" t="s">
        <v>20</v>
      </c>
      <c r="D122">
        <v>67.099999999999994</v>
      </c>
      <c r="E122" s="2">
        <v>0.74</v>
      </c>
      <c r="F122">
        <v>48</v>
      </c>
      <c r="G122">
        <v>0.3</v>
      </c>
      <c r="H122">
        <v>27</v>
      </c>
      <c r="I122" s="3">
        <f xml:space="preserve"> G122*H122</f>
        <v>8.1</v>
      </c>
      <c r="K122">
        <v>38</v>
      </c>
    </row>
    <row r="123" spans="1:11" x14ac:dyDescent="0.25">
      <c r="A123" s="1">
        <v>42847</v>
      </c>
      <c r="B123" s="1" t="str">
        <f>TEXT(A123, "mmmm")</f>
        <v>April</v>
      </c>
      <c r="C123" t="s">
        <v>21</v>
      </c>
      <c r="D123">
        <v>57.499999999999993</v>
      </c>
      <c r="E123" s="2">
        <v>0.77</v>
      </c>
      <c r="F123">
        <v>47</v>
      </c>
      <c r="G123">
        <v>0.3</v>
      </c>
      <c r="H123">
        <v>25</v>
      </c>
      <c r="I123" s="3">
        <f xml:space="preserve"> G123*H123</f>
        <v>7.5</v>
      </c>
      <c r="K123">
        <v>35</v>
      </c>
    </row>
    <row r="124" spans="1:11" x14ac:dyDescent="0.25">
      <c r="A124" s="1">
        <v>42848</v>
      </c>
      <c r="B124" s="1" t="str">
        <f>TEXT(A124, "mmmm")</f>
        <v>April</v>
      </c>
      <c r="C124" t="s">
        <v>10</v>
      </c>
      <c r="D124">
        <v>60.8</v>
      </c>
      <c r="E124" s="2">
        <v>0.77</v>
      </c>
      <c r="F124">
        <v>50</v>
      </c>
      <c r="G124">
        <v>0.3</v>
      </c>
      <c r="H124">
        <v>26</v>
      </c>
      <c r="I124" s="3">
        <f xml:space="preserve"> G124*H124</f>
        <v>7.8</v>
      </c>
      <c r="K124">
        <v>34</v>
      </c>
    </row>
    <row r="125" spans="1:11" x14ac:dyDescent="0.25">
      <c r="A125" s="1">
        <v>42849</v>
      </c>
      <c r="B125" s="1" t="str">
        <f>TEXT(A125, "mmmm")</f>
        <v>April</v>
      </c>
      <c r="C125" t="s">
        <v>12</v>
      </c>
      <c r="D125">
        <v>65.099999999999994</v>
      </c>
      <c r="E125" s="2">
        <v>0.69</v>
      </c>
      <c r="F125">
        <v>48</v>
      </c>
      <c r="G125">
        <v>0.3</v>
      </c>
      <c r="H125">
        <v>27</v>
      </c>
      <c r="I125" s="3">
        <f xml:space="preserve"> G125*H125</f>
        <v>8.1</v>
      </c>
      <c r="K125">
        <v>32</v>
      </c>
    </row>
    <row r="126" spans="1:11" x14ac:dyDescent="0.25">
      <c r="A126" s="1">
        <v>42850</v>
      </c>
      <c r="B126" s="1" t="str">
        <f>TEXT(A126, "mmmm")</f>
        <v>April</v>
      </c>
      <c r="C126" t="s">
        <v>14</v>
      </c>
      <c r="D126">
        <v>65.099999999999994</v>
      </c>
      <c r="E126" s="2">
        <v>0.71</v>
      </c>
      <c r="F126">
        <v>37</v>
      </c>
      <c r="G126">
        <v>0.3</v>
      </c>
      <c r="H126">
        <v>27</v>
      </c>
      <c r="I126" s="3">
        <f xml:space="preserve"> G126*H126</f>
        <v>8.1</v>
      </c>
      <c r="K126">
        <v>32</v>
      </c>
    </row>
    <row r="127" spans="1:11" x14ac:dyDescent="0.25">
      <c r="A127" s="1">
        <v>42851</v>
      </c>
      <c r="B127" s="1" t="str">
        <f>TEXT(A127, "mmmm")</f>
        <v>April</v>
      </c>
      <c r="C127" t="s">
        <v>16</v>
      </c>
      <c r="D127">
        <v>62.499999999999993</v>
      </c>
      <c r="E127" s="2">
        <v>0.8</v>
      </c>
      <c r="F127">
        <v>48</v>
      </c>
      <c r="G127">
        <v>0.3</v>
      </c>
      <c r="H127">
        <v>25</v>
      </c>
      <c r="I127" s="3">
        <f xml:space="preserve"> G127*H127</f>
        <v>7.5</v>
      </c>
      <c r="K127">
        <v>31</v>
      </c>
    </row>
    <row r="128" spans="1:11" x14ac:dyDescent="0.25">
      <c r="A128" s="1">
        <v>42852</v>
      </c>
      <c r="B128" s="1" t="str">
        <f>TEXT(A128, "mmmm")</f>
        <v>April</v>
      </c>
      <c r="C128" t="s">
        <v>18</v>
      </c>
      <c r="D128">
        <v>63.499999999999993</v>
      </c>
      <c r="E128" s="2">
        <v>0.77</v>
      </c>
      <c r="F128">
        <v>50</v>
      </c>
      <c r="G128">
        <v>0.3</v>
      </c>
      <c r="H128">
        <v>25</v>
      </c>
      <c r="I128" s="3">
        <f xml:space="preserve"> G128*H128</f>
        <v>7.5</v>
      </c>
      <c r="K128">
        <v>30</v>
      </c>
    </row>
    <row r="129" spans="1:11" x14ac:dyDescent="0.25">
      <c r="A129" s="1">
        <v>42853</v>
      </c>
      <c r="B129" s="1" t="str">
        <f>TEXT(A129, "mmmm")</f>
        <v>April</v>
      </c>
      <c r="C129" t="s">
        <v>20</v>
      </c>
      <c r="D129">
        <v>58.8</v>
      </c>
      <c r="E129" s="2">
        <v>0.74</v>
      </c>
      <c r="F129">
        <v>32</v>
      </c>
      <c r="G129">
        <v>0.3</v>
      </c>
      <c r="H129">
        <v>26</v>
      </c>
      <c r="I129" s="3">
        <f xml:space="preserve"> G129*H129</f>
        <v>7.8</v>
      </c>
      <c r="K129">
        <v>29</v>
      </c>
    </row>
    <row r="130" spans="1:11" x14ac:dyDescent="0.25">
      <c r="A130" s="1">
        <v>42854</v>
      </c>
      <c r="B130" s="1" t="str">
        <f>TEXT(A130, "mmmm")</f>
        <v>April</v>
      </c>
      <c r="C130" t="s">
        <v>21</v>
      </c>
      <c r="D130">
        <v>65.099999999999994</v>
      </c>
      <c r="E130" s="2">
        <v>0.71</v>
      </c>
      <c r="F130">
        <v>32</v>
      </c>
      <c r="G130">
        <v>0.3</v>
      </c>
      <c r="H130">
        <v>27</v>
      </c>
      <c r="I130" s="3">
        <f xml:space="preserve"> G130*H130</f>
        <v>8.1</v>
      </c>
      <c r="K130">
        <v>32</v>
      </c>
    </row>
    <row r="131" spans="1:11" x14ac:dyDescent="0.25">
      <c r="A131" s="1">
        <v>42855</v>
      </c>
      <c r="B131" s="1" t="str">
        <f>TEXT(A131, "mmmm")</f>
        <v>April</v>
      </c>
      <c r="C131" t="s">
        <v>10</v>
      </c>
      <c r="D131">
        <v>67.099999999999994</v>
      </c>
      <c r="E131" s="2">
        <v>0.74</v>
      </c>
      <c r="F131">
        <v>35</v>
      </c>
      <c r="G131">
        <v>0.3</v>
      </c>
      <c r="H131">
        <v>27</v>
      </c>
      <c r="I131" s="3">
        <f xml:space="preserve"> G131*H131</f>
        <v>8.1</v>
      </c>
      <c r="K131">
        <v>31</v>
      </c>
    </row>
    <row r="132" spans="1:11" x14ac:dyDescent="0.25">
      <c r="A132" s="1">
        <v>42856</v>
      </c>
      <c r="B132" s="1" t="str">
        <f>TEXT(A132, "mmmm")</f>
        <v>May</v>
      </c>
      <c r="C132" t="s">
        <v>12</v>
      </c>
      <c r="D132">
        <v>66.699999999999989</v>
      </c>
      <c r="E132" s="2">
        <v>0.65</v>
      </c>
      <c r="F132">
        <v>56</v>
      </c>
      <c r="G132">
        <v>0.3</v>
      </c>
      <c r="H132">
        <v>29</v>
      </c>
      <c r="I132" s="3">
        <f xml:space="preserve"> G132*H132</f>
        <v>8.6999999999999993</v>
      </c>
      <c r="K132">
        <v>30</v>
      </c>
    </row>
    <row r="133" spans="1:11" x14ac:dyDescent="0.25">
      <c r="A133" s="1">
        <v>42857</v>
      </c>
      <c r="B133" s="1" t="str">
        <f>TEXT(A133, "mmmm")</f>
        <v>May</v>
      </c>
      <c r="C133" t="s">
        <v>14</v>
      </c>
      <c r="D133">
        <v>65.699999999999989</v>
      </c>
      <c r="E133" s="2">
        <v>0.69</v>
      </c>
      <c r="F133">
        <v>40</v>
      </c>
      <c r="G133">
        <v>0.3</v>
      </c>
      <c r="H133">
        <v>29</v>
      </c>
      <c r="I133" s="3">
        <f xml:space="preserve"> G133*H133</f>
        <v>8.6999999999999993</v>
      </c>
      <c r="K133">
        <v>29</v>
      </c>
    </row>
    <row r="134" spans="1:11" x14ac:dyDescent="0.25">
      <c r="A134" s="1">
        <v>42858</v>
      </c>
      <c r="B134" s="1" t="str">
        <f>TEXT(A134, "mmmm")</f>
        <v>May</v>
      </c>
      <c r="C134" t="s">
        <v>16</v>
      </c>
      <c r="D134">
        <v>71</v>
      </c>
      <c r="E134" s="2">
        <v>0.63</v>
      </c>
      <c r="F134">
        <v>55</v>
      </c>
      <c r="G134">
        <v>0.3</v>
      </c>
      <c r="H134">
        <v>30</v>
      </c>
      <c r="I134" s="3">
        <f xml:space="preserve"> G134*H134</f>
        <v>9</v>
      </c>
      <c r="K134">
        <v>32</v>
      </c>
    </row>
    <row r="135" spans="1:11" x14ac:dyDescent="0.25">
      <c r="A135" s="1">
        <v>42859</v>
      </c>
      <c r="B135" s="1" t="str">
        <f>TEXT(A135, "mmmm")</f>
        <v>May</v>
      </c>
      <c r="C135" t="s">
        <v>18</v>
      </c>
      <c r="D135">
        <v>71.3</v>
      </c>
      <c r="E135" s="2">
        <v>0.63</v>
      </c>
      <c r="F135">
        <v>64</v>
      </c>
      <c r="G135">
        <v>0.3</v>
      </c>
      <c r="H135">
        <v>31</v>
      </c>
      <c r="I135" s="3">
        <f xml:space="preserve"> G135*H135</f>
        <v>9.2999999999999989</v>
      </c>
      <c r="K135">
        <v>31</v>
      </c>
    </row>
    <row r="136" spans="1:11" x14ac:dyDescent="0.25">
      <c r="A136" s="1">
        <v>42860</v>
      </c>
      <c r="B136" s="1" t="str">
        <f>TEXT(A136, "mmmm")</f>
        <v>May</v>
      </c>
      <c r="C136" t="s">
        <v>20</v>
      </c>
      <c r="D136">
        <v>69.399999999999991</v>
      </c>
      <c r="E136" s="2">
        <v>0.71</v>
      </c>
      <c r="F136">
        <v>31</v>
      </c>
      <c r="G136">
        <v>0.3</v>
      </c>
      <c r="H136">
        <v>28</v>
      </c>
      <c r="I136" s="3">
        <f xml:space="preserve"> G136*H136</f>
        <v>8.4</v>
      </c>
      <c r="K136">
        <v>30</v>
      </c>
    </row>
    <row r="137" spans="1:11" x14ac:dyDescent="0.25">
      <c r="A137" s="1">
        <v>42861</v>
      </c>
      <c r="B137" s="1" t="str">
        <f>TEXT(A137, "mmmm")</f>
        <v>May</v>
      </c>
      <c r="C137" t="s">
        <v>21</v>
      </c>
      <c r="D137">
        <v>66.699999999999989</v>
      </c>
      <c r="E137" s="2">
        <v>0.67</v>
      </c>
      <c r="F137">
        <v>51</v>
      </c>
      <c r="G137">
        <v>0.3</v>
      </c>
      <c r="H137">
        <v>29</v>
      </c>
      <c r="I137" s="3">
        <f xml:space="preserve"> G137*H137</f>
        <v>8.6999999999999993</v>
      </c>
      <c r="K137">
        <v>29</v>
      </c>
    </row>
    <row r="138" spans="1:11" x14ac:dyDescent="0.25">
      <c r="A138" s="1">
        <v>42862</v>
      </c>
      <c r="B138" s="1" t="str">
        <f>TEXT(A138, "mmmm")</f>
        <v>May</v>
      </c>
      <c r="C138" t="s">
        <v>10</v>
      </c>
      <c r="D138">
        <v>69.699999999999989</v>
      </c>
      <c r="E138" s="2">
        <v>0.65</v>
      </c>
      <c r="F138">
        <v>49</v>
      </c>
      <c r="G138">
        <v>0.3</v>
      </c>
      <c r="H138">
        <v>29</v>
      </c>
      <c r="I138" s="3">
        <f xml:space="preserve"> G138*H138</f>
        <v>8.6999999999999993</v>
      </c>
      <c r="K138">
        <v>29</v>
      </c>
    </row>
    <row r="139" spans="1:11" x14ac:dyDescent="0.25">
      <c r="A139" s="1">
        <v>42863</v>
      </c>
      <c r="B139" s="1" t="str">
        <f>TEXT(A139, "mmmm")</f>
        <v>May</v>
      </c>
      <c r="C139" t="s">
        <v>12</v>
      </c>
      <c r="D139">
        <v>75</v>
      </c>
      <c r="E139" s="2">
        <v>0.67</v>
      </c>
      <c r="F139">
        <v>56</v>
      </c>
      <c r="G139">
        <v>0.3</v>
      </c>
      <c r="H139">
        <v>30</v>
      </c>
      <c r="I139" s="3">
        <f xml:space="preserve"> G139*H139</f>
        <v>9</v>
      </c>
      <c r="K139">
        <v>32</v>
      </c>
    </row>
    <row r="140" spans="1:11" x14ac:dyDescent="0.25">
      <c r="A140" s="1">
        <v>42864</v>
      </c>
      <c r="B140" s="1" t="str">
        <f>TEXT(A140, "mmmm")</f>
        <v>May</v>
      </c>
      <c r="C140" t="s">
        <v>14</v>
      </c>
      <c r="D140">
        <v>71.3</v>
      </c>
      <c r="E140" s="2">
        <v>0.63</v>
      </c>
      <c r="F140">
        <v>56</v>
      </c>
      <c r="G140">
        <v>0.3</v>
      </c>
      <c r="H140">
        <v>31</v>
      </c>
      <c r="I140" s="3">
        <f xml:space="preserve"> G140*H140</f>
        <v>9.2999999999999989</v>
      </c>
      <c r="K140">
        <v>31</v>
      </c>
    </row>
    <row r="141" spans="1:11" x14ac:dyDescent="0.25">
      <c r="A141" s="1">
        <v>42865</v>
      </c>
      <c r="B141" s="1" t="str">
        <f>TEXT(A141, "mmmm")</f>
        <v>May</v>
      </c>
      <c r="C141" t="s">
        <v>16</v>
      </c>
      <c r="D141">
        <v>69.399999999999991</v>
      </c>
      <c r="E141" s="2">
        <v>0.69</v>
      </c>
      <c r="F141">
        <v>40</v>
      </c>
      <c r="G141">
        <v>0.3</v>
      </c>
      <c r="H141">
        <v>28</v>
      </c>
      <c r="I141" s="3">
        <f xml:space="preserve"> G141*H141</f>
        <v>8.4</v>
      </c>
      <c r="K141">
        <v>30</v>
      </c>
    </row>
    <row r="142" spans="1:11" x14ac:dyDescent="0.25">
      <c r="A142" s="1">
        <v>42866</v>
      </c>
      <c r="B142" s="1" t="str">
        <f>TEXT(A142, "mmmm")</f>
        <v>May</v>
      </c>
      <c r="C142" t="s">
        <v>18</v>
      </c>
      <c r="D142">
        <v>72.699999999999989</v>
      </c>
      <c r="E142" s="2">
        <v>0.67</v>
      </c>
      <c r="F142">
        <v>57</v>
      </c>
      <c r="G142">
        <v>0.3</v>
      </c>
      <c r="H142">
        <v>29</v>
      </c>
      <c r="I142" s="3">
        <f xml:space="preserve"> G142*H142</f>
        <v>8.6999999999999993</v>
      </c>
      <c r="K142">
        <v>30</v>
      </c>
    </row>
    <row r="143" spans="1:11" x14ac:dyDescent="0.25">
      <c r="A143" s="1">
        <v>42867</v>
      </c>
      <c r="B143" s="1" t="str">
        <f>TEXT(A143, "mmmm")</f>
        <v>May</v>
      </c>
      <c r="C143" t="s">
        <v>20</v>
      </c>
      <c r="D143">
        <v>66.699999999999989</v>
      </c>
      <c r="E143" s="2">
        <v>0.67</v>
      </c>
      <c r="F143">
        <v>40</v>
      </c>
      <c r="G143">
        <v>0.3</v>
      </c>
      <c r="H143">
        <v>29</v>
      </c>
      <c r="I143" s="3">
        <f xml:space="preserve"> G143*H143</f>
        <v>8.6999999999999993</v>
      </c>
      <c r="K143">
        <v>29</v>
      </c>
    </row>
    <row r="144" spans="1:11" x14ac:dyDescent="0.25">
      <c r="A144" s="1">
        <v>42868</v>
      </c>
      <c r="B144" s="1" t="str">
        <f>TEXT(A144, "mmmm")</f>
        <v>May</v>
      </c>
      <c r="C144" t="s">
        <v>21</v>
      </c>
      <c r="D144">
        <v>70</v>
      </c>
      <c r="E144" s="2">
        <v>0.65</v>
      </c>
      <c r="F144">
        <v>34</v>
      </c>
      <c r="G144">
        <v>0.3</v>
      </c>
      <c r="H144">
        <v>30</v>
      </c>
      <c r="I144" s="3">
        <f xml:space="preserve"> G144*H144</f>
        <v>9</v>
      </c>
      <c r="K144">
        <v>32</v>
      </c>
    </row>
    <row r="145" spans="1:11" x14ac:dyDescent="0.25">
      <c r="A145" s="1">
        <v>42869</v>
      </c>
      <c r="B145" s="1" t="str">
        <f>TEXT(A145, "mmmm")</f>
        <v>May</v>
      </c>
      <c r="C145" t="s">
        <v>10</v>
      </c>
      <c r="D145">
        <v>77.3</v>
      </c>
      <c r="E145" s="2">
        <v>0.63</v>
      </c>
      <c r="F145">
        <v>58</v>
      </c>
      <c r="G145">
        <v>0.3</v>
      </c>
      <c r="H145">
        <v>31</v>
      </c>
      <c r="I145" s="3">
        <f xml:space="preserve"> G145*H145</f>
        <v>9.2999999999999989</v>
      </c>
      <c r="K145">
        <v>31</v>
      </c>
    </row>
    <row r="146" spans="1:11" x14ac:dyDescent="0.25">
      <c r="A146" s="1">
        <v>42870</v>
      </c>
      <c r="B146" s="1" t="str">
        <f>TEXT(A146, "mmmm")</f>
        <v>May</v>
      </c>
      <c r="C146" t="s">
        <v>12</v>
      </c>
      <c r="D146">
        <v>63.399999999999991</v>
      </c>
      <c r="E146" s="2">
        <v>0.69</v>
      </c>
      <c r="F146">
        <v>32</v>
      </c>
      <c r="G146">
        <v>0.3</v>
      </c>
      <c r="H146">
        <v>28</v>
      </c>
      <c r="I146" s="3">
        <f xml:space="preserve"> G146*H146</f>
        <v>8.4</v>
      </c>
      <c r="K146">
        <v>30</v>
      </c>
    </row>
    <row r="147" spans="1:11" x14ac:dyDescent="0.25">
      <c r="A147" s="1">
        <v>42871</v>
      </c>
      <c r="B147" s="1" t="str">
        <f>TEXT(A147, "mmmm")</f>
        <v>May</v>
      </c>
      <c r="C147" t="s">
        <v>14</v>
      </c>
      <c r="D147">
        <v>65.699999999999989</v>
      </c>
      <c r="E147" s="2">
        <v>0.67</v>
      </c>
      <c r="F147">
        <v>55</v>
      </c>
      <c r="G147">
        <v>0.3</v>
      </c>
      <c r="H147">
        <v>29</v>
      </c>
      <c r="I147" s="3">
        <f xml:space="preserve"> G147*H147</f>
        <v>8.6999999999999993</v>
      </c>
      <c r="K147">
        <v>30</v>
      </c>
    </row>
    <row r="148" spans="1:11" x14ac:dyDescent="0.25">
      <c r="A148" s="1">
        <v>42872</v>
      </c>
      <c r="B148" s="1" t="str">
        <f>TEXT(A148, "mmmm")</f>
        <v>May</v>
      </c>
      <c r="C148" t="s">
        <v>16</v>
      </c>
      <c r="D148">
        <v>70.699999999999989</v>
      </c>
      <c r="E148" s="2">
        <v>0.67</v>
      </c>
      <c r="F148">
        <v>43</v>
      </c>
      <c r="G148">
        <v>0.3</v>
      </c>
      <c r="H148">
        <v>29</v>
      </c>
      <c r="I148" s="3">
        <f xml:space="preserve"> G148*H148</f>
        <v>8.6999999999999993</v>
      </c>
      <c r="K148">
        <v>29</v>
      </c>
    </row>
    <row r="149" spans="1:11" x14ac:dyDescent="0.25">
      <c r="A149" s="1">
        <v>42873</v>
      </c>
      <c r="B149" s="1" t="str">
        <f>TEXT(A149, "mmmm")</f>
        <v>May</v>
      </c>
      <c r="C149" t="s">
        <v>18</v>
      </c>
      <c r="D149">
        <v>72</v>
      </c>
      <c r="E149" s="2">
        <v>0.67</v>
      </c>
      <c r="F149">
        <v>53</v>
      </c>
      <c r="G149">
        <v>0.3</v>
      </c>
      <c r="H149">
        <v>30</v>
      </c>
      <c r="I149" s="3">
        <f xml:space="preserve"> G149*H149</f>
        <v>9</v>
      </c>
      <c r="K149">
        <v>32</v>
      </c>
    </row>
    <row r="150" spans="1:11" x14ac:dyDescent="0.25">
      <c r="A150" s="1">
        <v>42874</v>
      </c>
      <c r="B150" s="1" t="str">
        <f>TEXT(A150, "mmmm")</f>
        <v>May</v>
      </c>
      <c r="C150" t="s">
        <v>20</v>
      </c>
      <c r="D150">
        <v>75.3</v>
      </c>
      <c r="E150" s="2">
        <v>0.61</v>
      </c>
      <c r="F150">
        <v>58</v>
      </c>
      <c r="G150">
        <v>0.3</v>
      </c>
      <c r="H150">
        <v>31</v>
      </c>
      <c r="I150" s="3">
        <f xml:space="preserve"> G150*H150</f>
        <v>9.2999999999999989</v>
      </c>
      <c r="K150">
        <v>30</v>
      </c>
    </row>
    <row r="151" spans="1:11" x14ac:dyDescent="0.25">
      <c r="A151" s="1">
        <v>42875</v>
      </c>
      <c r="B151" s="1" t="str">
        <f>TEXT(A151, "mmmm")</f>
        <v>May</v>
      </c>
      <c r="C151" t="s">
        <v>21</v>
      </c>
      <c r="D151">
        <v>64.399999999999991</v>
      </c>
      <c r="E151" s="2">
        <v>0.67</v>
      </c>
      <c r="F151">
        <v>59</v>
      </c>
      <c r="G151">
        <v>0.3</v>
      </c>
      <c r="H151">
        <v>28</v>
      </c>
      <c r="I151" s="3">
        <f xml:space="preserve"> G151*H151</f>
        <v>8.4</v>
      </c>
      <c r="K151">
        <v>30</v>
      </c>
    </row>
    <row r="152" spans="1:11" x14ac:dyDescent="0.25">
      <c r="A152" s="1">
        <v>42876</v>
      </c>
      <c r="B152" s="1" t="str">
        <f>TEXT(A152, "mmmm")</f>
        <v>May</v>
      </c>
      <c r="C152" t="s">
        <v>10</v>
      </c>
      <c r="D152">
        <v>71.699999999999989</v>
      </c>
      <c r="E152" s="2">
        <v>0.69</v>
      </c>
      <c r="F152">
        <v>47</v>
      </c>
      <c r="G152">
        <v>0.3</v>
      </c>
      <c r="H152">
        <v>29</v>
      </c>
      <c r="I152" s="3">
        <f xml:space="preserve"> G152*H152</f>
        <v>8.6999999999999993</v>
      </c>
      <c r="K152">
        <v>29</v>
      </c>
    </row>
    <row r="153" spans="1:11" x14ac:dyDescent="0.25">
      <c r="A153" s="1">
        <v>42877</v>
      </c>
      <c r="B153" s="1" t="str">
        <f>TEXT(A153, "mmmm")</f>
        <v>May</v>
      </c>
      <c r="C153" t="s">
        <v>12</v>
      </c>
      <c r="D153">
        <v>71</v>
      </c>
      <c r="E153" s="2">
        <v>0.67</v>
      </c>
      <c r="F153">
        <v>34</v>
      </c>
      <c r="G153">
        <v>0.3</v>
      </c>
      <c r="H153">
        <v>30</v>
      </c>
      <c r="I153" s="3">
        <f xml:space="preserve"> G153*H153</f>
        <v>9</v>
      </c>
      <c r="K153">
        <v>32</v>
      </c>
    </row>
    <row r="154" spans="1:11" x14ac:dyDescent="0.25">
      <c r="A154" s="1">
        <v>42878</v>
      </c>
      <c r="B154" s="1" t="str">
        <f>TEXT(A154, "mmmm")</f>
        <v>May</v>
      </c>
      <c r="C154" t="s">
        <v>14</v>
      </c>
      <c r="D154">
        <v>76.3</v>
      </c>
      <c r="E154" s="2">
        <v>0.63</v>
      </c>
      <c r="F154">
        <v>45</v>
      </c>
      <c r="G154">
        <v>0.3</v>
      </c>
      <c r="H154">
        <v>31</v>
      </c>
      <c r="I154" s="3">
        <f xml:space="preserve"> G154*H154</f>
        <v>9.2999999999999989</v>
      </c>
      <c r="K154">
        <v>30</v>
      </c>
    </row>
    <row r="155" spans="1:11" x14ac:dyDescent="0.25">
      <c r="A155" s="1">
        <v>42879</v>
      </c>
      <c r="B155" s="1" t="str">
        <f>TEXT(A155, "mmmm")</f>
        <v>May</v>
      </c>
      <c r="C155" t="s">
        <v>16</v>
      </c>
      <c r="D155">
        <v>69.399999999999991</v>
      </c>
      <c r="E155" s="2">
        <v>0.69</v>
      </c>
      <c r="F155">
        <v>34</v>
      </c>
      <c r="G155">
        <v>0.3</v>
      </c>
      <c r="H155">
        <v>28</v>
      </c>
      <c r="I155" s="3">
        <f xml:space="preserve"> G155*H155</f>
        <v>8.4</v>
      </c>
      <c r="K155">
        <v>30</v>
      </c>
    </row>
    <row r="156" spans="1:11" x14ac:dyDescent="0.25">
      <c r="A156" s="1">
        <v>42880</v>
      </c>
      <c r="B156" s="1" t="str">
        <f>TEXT(A156, "mmmm")</f>
        <v>May</v>
      </c>
      <c r="C156" t="s">
        <v>18</v>
      </c>
      <c r="D156">
        <v>71.699999999999989</v>
      </c>
      <c r="E156" s="2">
        <v>0.69</v>
      </c>
      <c r="F156">
        <v>53</v>
      </c>
      <c r="G156">
        <v>0.3</v>
      </c>
      <c r="H156">
        <v>29</v>
      </c>
      <c r="I156" s="3">
        <f xml:space="preserve"> G156*H156</f>
        <v>8.6999999999999993</v>
      </c>
      <c r="K156">
        <v>29</v>
      </c>
    </row>
    <row r="157" spans="1:11" x14ac:dyDescent="0.25">
      <c r="A157" s="1">
        <v>42881</v>
      </c>
      <c r="B157" s="1" t="str">
        <f>TEXT(A157, "mmmm")</f>
        <v>May</v>
      </c>
      <c r="C157" t="s">
        <v>20</v>
      </c>
      <c r="D157">
        <v>72</v>
      </c>
      <c r="E157" s="2">
        <v>0.67</v>
      </c>
      <c r="F157">
        <v>63</v>
      </c>
      <c r="G157">
        <v>0.3</v>
      </c>
      <c r="H157">
        <v>30</v>
      </c>
      <c r="I157" s="3">
        <f xml:space="preserve"> G157*H157</f>
        <v>9</v>
      </c>
      <c r="K157">
        <v>29</v>
      </c>
    </row>
    <row r="158" spans="1:11" x14ac:dyDescent="0.25">
      <c r="A158" s="1">
        <v>42882</v>
      </c>
      <c r="B158" s="1" t="str">
        <f>TEXT(A158, "mmmm")</f>
        <v>May</v>
      </c>
      <c r="C158" t="s">
        <v>21</v>
      </c>
      <c r="D158">
        <v>77.3</v>
      </c>
      <c r="E158" s="2">
        <v>0.63</v>
      </c>
      <c r="F158">
        <v>56</v>
      </c>
      <c r="G158">
        <v>0.3</v>
      </c>
      <c r="H158">
        <v>31</v>
      </c>
      <c r="I158" s="3">
        <f xml:space="preserve"> G158*H158</f>
        <v>9.2999999999999989</v>
      </c>
      <c r="K158">
        <v>28</v>
      </c>
    </row>
    <row r="159" spans="1:11" x14ac:dyDescent="0.25">
      <c r="A159" s="1">
        <v>42883</v>
      </c>
      <c r="B159" s="1" t="str">
        <f>TEXT(A159, "mmmm")</f>
        <v>May</v>
      </c>
      <c r="C159" t="s">
        <v>10</v>
      </c>
      <c r="D159">
        <v>71.699999999999989</v>
      </c>
      <c r="E159" s="2">
        <v>0.65</v>
      </c>
      <c r="F159">
        <v>45</v>
      </c>
      <c r="G159">
        <v>0.3</v>
      </c>
      <c r="H159">
        <v>29</v>
      </c>
      <c r="I159" s="3">
        <f xml:space="preserve"> G159*H159</f>
        <v>8.6999999999999993</v>
      </c>
      <c r="K159">
        <v>27</v>
      </c>
    </row>
    <row r="160" spans="1:11" x14ac:dyDescent="0.25">
      <c r="A160" s="1">
        <v>42884</v>
      </c>
      <c r="B160" s="1" t="str">
        <f>TEXT(A160, "mmmm")</f>
        <v>May</v>
      </c>
      <c r="C160" t="s">
        <v>12</v>
      </c>
      <c r="D160">
        <v>66.699999999999989</v>
      </c>
      <c r="E160" s="2">
        <v>0.65</v>
      </c>
      <c r="F160">
        <v>32</v>
      </c>
      <c r="G160">
        <v>0.3</v>
      </c>
      <c r="H160">
        <v>29</v>
      </c>
      <c r="I160" s="3">
        <f xml:space="preserve"> G160*H160</f>
        <v>8.6999999999999993</v>
      </c>
      <c r="K160">
        <v>26</v>
      </c>
    </row>
    <row r="161" spans="1:11" x14ac:dyDescent="0.25">
      <c r="A161" s="1">
        <v>42885</v>
      </c>
      <c r="B161" s="1" t="str">
        <f>TEXT(A161, "mmmm")</f>
        <v>May</v>
      </c>
      <c r="C161" t="s">
        <v>14</v>
      </c>
      <c r="D161">
        <v>75</v>
      </c>
      <c r="E161" s="2">
        <v>0.67</v>
      </c>
      <c r="F161">
        <v>43</v>
      </c>
      <c r="G161">
        <v>0.3</v>
      </c>
      <c r="H161">
        <v>30</v>
      </c>
      <c r="I161" s="3">
        <f xml:space="preserve"> G161*H161</f>
        <v>9</v>
      </c>
      <c r="K161">
        <v>26</v>
      </c>
    </row>
    <row r="162" spans="1:11" x14ac:dyDescent="0.25">
      <c r="A162" s="1">
        <v>42886</v>
      </c>
      <c r="B162" s="1" t="str">
        <f>TEXT(A162, "mmmm")</f>
        <v>May</v>
      </c>
      <c r="C162" t="s">
        <v>16</v>
      </c>
      <c r="D162">
        <v>77.3</v>
      </c>
      <c r="E162" s="2">
        <v>0.65</v>
      </c>
      <c r="F162">
        <v>56</v>
      </c>
      <c r="G162">
        <v>0.3</v>
      </c>
      <c r="H162">
        <v>31</v>
      </c>
      <c r="I162" s="3">
        <f xml:space="preserve"> G162*H162</f>
        <v>9.2999999999999989</v>
      </c>
      <c r="K162">
        <v>29</v>
      </c>
    </row>
    <row r="163" spans="1:11" x14ac:dyDescent="0.25">
      <c r="A163" s="1">
        <v>42887</v>
      </c>
      <c r="B163" s="1" t="str">
        <f>TEXT(A163, "mmmm")</f>
        <v>June</v>
      </c>
      <c r="C163" t="s">
        <v>18</v>
      </c>
      <c r="D163">
        <v>71.3</v>
      </c>
      <c r="E163" s="2">
        <v>0.65</v>
      </c>
      <c r="F163">
        <v>42</v>
      </c>
      <c r="G163">
        <v>0.3</v>
      </c>
      <c r="H163">
        <v>31</v>
      </c>
      <c r="I163" s="3">
        <f xml:space="preserve"> G163*H163</f>
        <v>9.2999999999999989</v>
      </c>
      <c r="K163">
        <v>28</v>
      </c>
    </row>
    <row r="164" spans="1:11" x14ac:dyDescent="0.25">
      <c r="A164" s="1">
        <v>42888</v>
      </c>
      <c r="B164" s="1" t="str">
        <f>TEXT(A164, "mmmm")</f>
        <v>June</v>
      </c>
      <c r="C164" t="s">
        <v>20</v>
      </c>
      <c r="D164">
        <v>79.899999999999991</v>
      </c>
      <c r="E164" s="2">
        <v>0.59</v>
      </c>
      <c r="F164">
        <v>48</v>
      </c>
      <c r="G164">
        <v>0.3</v>
      </c>
      <c r="H164">
        <v>33</v>
      </c>
      <c r="I164" s="3">
        <f xml:space="preserve"> G164*H164</f>
        <v>9.9</v>
      </c>
      <c r="K164">
        <v>27</v>
      </c>
    </row>
    <row r="165" spans="1:11" x14ac:dyDescent="0.25">
      <c r="A165" s="1">
        <v>42889</v>
      </c>
      <c r="B165" s="1" t="str">
        <f>TEXT(A165, "mmmm")</f>
        <v>June</v>
      </c>
      <c r="C165" t="s">
        <v>21</v>
      </c>
      <c r="D165">
        <v>81.5</v>
      </c>
      <c r="E165" s="2">
        <v>0.56000000000000005</v>
      </c>
      <c r="F165">
        <v>59</v>
      </c>
      <c r="G165">
        <v>0.3</v>
      </c>
      <c r="H165">
        <v>35</v>
      </c>
      <c r="I165" s="3">
        <f xml:space="preserve"> G165*H165</f>
        <v>10.5</v>
      </c>
      <c r="K165">
        <v>26</v>
      </c>
    </row>
    <row r="166" spans="1:11" x14ac:dyDescent="0.25">
      <c r="A166" s="1">
        <v>42890</v>
      </c>
      <c r="B166" s="1" t="str">
        <f>TEXT(A166, "mmmm")</f>
        <v>June</v>
      </c>
      <c r="C166" t="s">
        <v>10</v>
      </c>
      <c r="D166">
        <v>90.399999999999991</v>
      </c>
      <c r="E166" s="2">
        <v>0.51</v>
      </c>
      <c r="F166">
        <v>43</v>
      </c>
      <c r="G166">
        <v>0.3</v>
      </c>
      <c r="H166">
        <v>38</v>
      </c>
      <c r="I166" s="3">
        <f xml:space="preserve"> G166*H166</f>
        <v>11.4</v>
      </c>
      <c r="K166">
        <v>26</v>
      </c>
    </row>
    <row r="167" spans="1:11" x14ac:dyDescent="0.25">
      <c r="A167" s="1">
        <v>42891</v>
      </c>
      <c r="B167" s="1" t="str">
        <f>TEXT(A167, "mmmm")</f>
        <v>June</v>
      </c>
      <c r="C167" t="s">
        <v>12</v>
      </c>
      <c r="D167">
        <v>78.599999999999994</v>
      </c>
      <c r="E167" s="2">
        <v>0.59</v>
      </c>
      <c r="F167">
        <v>36</v>
      </c>
      <c r="G167">
        <v>0.3</v>
      </c>
      <c r="H167">
        <v>32</v>
      </c>
      <c r="I167" s="3">
        <f xml:space="preserve"> G167*H167</f>
        <v>9.6</v>
      </c>
      <c r="K167">
        <v>28</v>
      </c>
    </row>
    <row r="168" spans="1:11" x14ac:dyDescent="0.25">
      <c r="A168" s="1">
        <v>42892</v>
      </c>
      <c r="B168" s="1" t="str">
        <f>TEXT(A168, "mmmm")</f>
        <v>June</v>
      </c>
      <c r="C168" t="s">
        <v>14</v>
      </c>
      <c r="D168">
        <v>84.199999999999989</v>
      </c>
      <c r="E168" s="2">
        <v>0.56000000000000005</v>
      </c>
      <c r="F168">
        <v>44</v>
      </c>
      <c r="G168">
        <v>0.3</v>
      </c>
      <c r="H168">
        <v>34</v>
      </c>
      <c r="I168" s="3">
        <f xml:space="preserve"> G168*H168</f>
        <v>10.199999999999999</v>
      </c>
      <c r="K168">
        <v>27</v>
      </c>
    </row>
    <row r="169" spans="1:11" x14ac:dyDescent="0.25">
      <c r="A169" s="1">
        <v>42893</v>
      </c>
      <c r="B169" s="1" t="str">
        <f>TEXT(A169, "mmmm")</f>
        <v>June</v>
      </c>
      <c r="C169" t="s">
        <v>16</v>
      </c>
      <c r="D169">
        <v>86.8</v>
      </c>
      <c r="E169" s="2">
        <v>0.56000000000000005</v>
      </c>
      <c r="F169">
        <v>58</v>
      </c>
      <c r="G169">
        <v>0.3</v>
      </c>
      <c r="H169">
        <v>36</v>
      </c>
      <c r="I169" s="3">
        <f xml:space="preserve"> G169*H169</f>
        <v>10.799999999999999</v>
      </c>
      <c r="K169">
        <v>26</v>
      </c>
    </row>
    <row r="170" spans="1:11" x14ac:dyDescent="0.25">
      <c r="A170" s="1">
        <v>42894</v>
      </c>
      <c r="B170" s="1" t="str">
        <f>TEXT(A170, "mmmm")</f>
        <v>June</v>
      </c>
      <c r="C170" t="s">
        <v>18</v>
      </c>
      <c r="D170">
        <v>90.699999999999989</v>
      </c>
      <c r="E170" s="2">
        <v>0.5</v>
      </c>
      <c r="F170">
        <v>46</v>
      </c>
      <c r="G170">
        <v>0.3</v>
      </c>
      <c r="H170">
        <v>39</v>
      </c>
      <c r="I170" s="3">
        <f xml:space="preserve"> G170*H170</f>
        <v>11.7</v>
      </c>
      <c r="K170">
        <v>26</v>
      </c>
    </row>
    <row r="171" spans="1:11" x14ac:dyDescent="0.25">
      <c r="A171" s="1">
        <v>42895</v>
      </c>
      <c r="B171" s="1" t="str">
        <f>TEXT(A171, "mmmm")</f>
        <v>June</v>
      </c>
      <c r="C171" t="s">
        <v>20</v>
      </c>
      <c r="D171">
        <v>77.599999999999994</v>
      </c>
      <c r="E171" s="2">
        <v>0.61</v>
      </c>
      <c r="F171">
        <v>44</v>
      </c>
      <c r="G171">
        <v>0.3</v>
      </c>
      <c r="H171">
        <v>32</v>
      </c>
      <c r="I171" s="3">
        <f xml:space="preserve"> G171*H171</f>
        <v>9.6</v>
      </c>
      <c r="K171">
        <v>28</v>
      </c>
    </row>
    <row r="172" spans="1:11" x14ac:dyDescent="0.25">
      <c r="A172" s="1">
        <v>42896</v>
      </c>
      <c r="B172" s="1" t="str">
        <f>TEXT(A172, "mmmm")</f>
        <v>June</v>
      </c>
      <c r="C172" t="s">
        <v>21</v>
      </c>
      <c r="D172">
        <v>79.5</v>
      </c>
      <c r="E172" s="2">
        <v>0.54</v>
      </c>
      <c r="F172">
        <v>54</v>
      </c>
      <c r="G172">
        <v>0.3</v>
      </c>
      <c r="H172">
        <v>35</v>
      </c>
      <c r="I172" s="3">
        <f xml:space="preserve"> G172*H172</f>
        <v>10.5</v>
      </c>
      <c r="K172">
        <v>27</v>
      </c>
    </row>
    <row r="173" spans="1:11" x14ac:dyDescent="0.25">
      <c r="A173" s="1">
        <v>42897</v>
      </c>
      <c r="B173" s="1" t="str">
        <f>TEXT(A173, "mmmm")</f>
        <v>June</v>
      </c>
      <c r="C173" t="s">
        <v>10</v>
      </c>
      <c r="D173">
        <v>84.8</v>
      </c>
      <c r="E173" s="2">
        <v>0.53</v>
      </c>
      <c r="F173">
        <v>42</v>
      </c>
      <c r="G173">
        <v>0.3</v>
      </c>
      <c r="H173">
        <v>36</v>
      </c>
      <c r="I173" s="3">
        <f xml:space="preserve"> G173*H173</f>
        <v>10.799999999999999</v>
      </c>
      <c r="K173">
        <v>26</v>
      </c>
    </row>
    <row r="174" spans="1:11" x14ac:dyDescent="0.25">
      <c r="A174" s="1">
        <v>42898</v>
      </c>
      <c r="B174" s="1" t="str">
        <f>TEXT(A174, "mmmm")</f>
        <v>June</v>
      </c>
      <c r="C174" t="s">
        <v>12</v>
      </c>
      <c r="D174">
        <v>93</v>
      </c>
      <c r="E174" s="2">
        <v>0.5</v>
      </c>
      <c r="F174">
        <v>67</v>
      </c>
      <c r="G174">
        <v>0.3</v>
      </c>
      <c r="H174">
        <v>40</v>
      </c>
      <c r="I174" s="3">
        <f xml:space="preserve"> G174*H174</f>
        <v>12</v>
      </c>
      <c r="K174">
        <v>26</v>
      </c>
    </row>
    <row r="175" spans="1:11" x14ac:dyDescent="0.25">
      <c r="A175" s="1">
        <v>42899</v>
      </c>
      <c r="B175" s="1" t="str">
        <f>TEXT(A175, "mmmm")</f>
        <v>June</v>
      </c>
      <c r="C175" t="s">
        <v>14</v>
      </c>
      <c r="D175">
        <v>75.599999999999994</v>
      </c>
      <c r="E175" s="2">
        <v>0.59</v>
      </c>
      <c r="F175">
        <v>65</v>
      </c>
      <c r="G175">
        <v>0.3</v>
      </c>
      <c r="H175">
        <v>32</v>
      </c>
      <c r="I175" s="3">
        <f xml:space="preserve"> G175*H175</f>
        <v>9.6</v>
      </c>
      <c r="K175">
        <v>28</v>
      </c>
    </row>
    <row r="176" spans="1:11" x14ac:dyDescent="0.25">
      <c r="A176" s="1">
        <v>42900</v>
      </c>
      <c r="B176" s="1" t="str">
        <f>TEXT(A176, "mmmm")</f>
        <v>June</v>
      </c>
      <c r="C176" t="s">
        <v>16</v>
      </c>
      <c r="D176">
        <v>80.5</v>
      </c>
      <c r="E176" s="2">
        <v>0.56999999999999995</v>
      </c>
      <c r="F176">
        <v>48</v>
      </c>
      <c r="G176">
        <v>0.3</v>
      </c>
      <c r="H176">
        <v>35</v>
      </c>
      <c r="I176" s="3">
        <f xml:space="preserve"> G176*H176</f>
        <v>10.5</v>
      </c>
      <c r="K176">
        <v>27</v>
      </c>
    </row>
    <row r="177" spans="1:11" x14ac:dyDescent="0.25">
      <c r="A177" s="1">
        <v>42901</v>
      </c>
      <c r="B177" s="1" t="str">
        <f>TEXT(A177, "mmmm")</f>
        <v>June</v>
      </c>
      <c r="C177" t="s">
        <v>18</v>
      </c>
      <c r="D177">
        <v>84.8</v>
      </c>
      <c r="E177" s="2">
        <v>0.56000000000000005</v>
      </c>
      <c r="F177">
        <v>50</v>
      </c>
      <c r="G177">
        <v>0.3</v>
      </c>
      <c r="H177">
        <v>36</v>
      </c>
      <c r="I177" s="3">
        <f xml:space="preserve"> G177*H177</f>
        <v>10.799999999999999</v>
      </c>
      <c r="K177">
        <v>26</v>
      </c>
    </row>
    <row r="178" spans="1:11" x14ac:dyDescent="0.25">
      <c r="A178" s="1">
        <v>42902</v>
      </c>
      <c r="B178" s="1" t="str">
        <f>TEXT(A178, "mmmm")</f>
        <v>June</v>
      </c>
      <c r="C178" t="s">
        <v>20</v>
      </c>
      <c r="D178">
        <v>99.3</v>
      </c>
      <c r="E178" s="2">
        <v>0.47</v>
      </c>
      <c r="F178">
        <v>77</v>
      </c>
      <c r="G178">
        <v>0.3</v>
      </c>
      <c r="H178">
        <v>41</v>
      </c>
      <c r="I178" s="3">
        <f xml:space="preserve"> G178*H178</f>
        <v>12.299999999999999</v>
      </c>
      <c r="K178">
        <v>26</v>
      </c>
    </row>
    <row r="179" spans="1:11" x14ac:dyDescent="0.25">
      <c r="A179" s="1">
        <v>42903</v>
      </c>
      <c r="B179" s="1" t="str">
        <f>TEXT(A179, "mmmm")</f>
        <v>June</v>
      </c>
      <c r="C179" t="s">
        <v>21</v>
      </c>
      <c r="D179">
        <v>76.3</v>
      </c>
      <c r="E179" s="2">
        <v>0.65</v>
      </c>
      <c r="F179">
        <v>47</v>
      </c>
      <c r="G179">
        <v>0.3</v>
      </c>
      <c r="H179">
        <v>31</v>
      </c>
      <c r="I179" s="3">
        <f xml:space="preserve"> G179*H179</f>
        <v>9.2999999999999989</v>
      </c>
      <c r="K179">
        <v>28</v>
      </c>
    </row>
    <row r="180" spans="1:11" x14ac:dyDescent="0.25">
      <c r="A180" s="1">
        <v>42904</v>
      </c>
      <c r="B180" s="1" t="str">
        <f>TEXT(A180, "mmmm")</f>
        <v>June</v>
      </c>
      <c r="C180" t="s">
        <v>10</v>
      </c>
      <c r="D180">
        <v>72.599999999999994</v>
      </c>
      <c r="E180" s="2">
        <v>0.59</v>
      </c>
      <c r="F180">
        <v>60</v>
      </c>
      <c r="G180">
        <v>0.3</v>
      </c>
      <c r="H180">
        <v>32</v>
      </c>
      <c r="I180" s="3">
        <f xml:space="preserve"> G180*H180</f>
        <v>9.6</v>
      </c>
      <c r="K180">
        <v>28</v>
      </c>
    </row>
    <row r="181" spans="1:11" x14ac:dyDescent="0.25">
      <c r="A181" s="1">
        <v>42905</v>
      </c>
      <c r="B181" s="1" t="str">
        <f>TEXT(A181, "mmmm")</f>
        <v>June</v>
      </c>
      <c r="C181" t="s">
        <v>12</v>
      </c>
      <c r="D181">
        <v>86.5</v>
      </c>
      <c r="E181" s="2">
        <v>0.56000000000000005</v>
      </c>
      <c r="F181">
        <v>66</v>
      </c>
      <c r="G181">
        <v>0.3</v>
      </c>
      <c r="H181">
        <v>35</v>
      </c>
      <c r="I181" s="3">
        <f xml:space="preserve"> G181*H181</f>
        <v>10.5</v>
      </c>
      <c r="K181">
        <v>27</v>
      </c>
    </row>
    <row r="182" spans="1:11" x14ac:dyDescent="0.25">
      <c r="A182" s="1">
        <v>42906</v>
      </c>
      <c r="B182" s="1" t="str">
        <f>TEXT(A182, "mmmm")</f>
        <v>June</v>
      </c>
      <c r="C182" t="s">
        <v>14</v>
      </c>
      <c r="D182">
        <v>85.1</v>
      </c>
      <c r="E182" s="2">
        <v>0.54</v>
      </c>
      <c r="F182">
        <v>70</v>
      </c>
      <c r="G182">
        <v>0.3</v>
      </c>
      <c r="H182">
        <v>37</v>
      </c>
      <c r="I182" s="3">
        <f xml:space="preserve"> G182*H182</f>
        <v>11.1</v>
      </c>
      <c r="K182">
        <v>26</v>
      </c>
    </row>
    <row r="183" spans="1:11" x14ac:dyDescent="0.25">
      <c r="A183" s="1">
        <v>42907</v>
      </c>
      <c r="B183" s="1" t="str">
        <f>TEXT(A183, "mmmm")</f>
        <v>June</v>
      </c>
      <c r="C183" t="s">
        <v>16</v>
      </c>
      <c r="D183">
        <v>94.3</v>
      </c>
      <c r="E183" s="2">
        <v>0.47</v>
      </c>
      <c r="F183">
        <v>76</v>
      </c>
      <c r="G183">
        <v>0.3</v>
      </c>
      <c r="H183">
        <v>41</v>
      </c>
      <c r="I183" s="3">
        <f xml:space="preserve"> G183*H183</f>
        <v>12.299999999999999</v>
      </c>
      <c r="K183">
        <v>29</v>
      </c>
    </row>
    <row r="184" spans="1:11" x14ac:dyDescent="0.25">
      <c r="A184" s="1">
        <v>42908</v>
      </c>
      <c r="B184" s="1" t="str">
        <f>TEXT(A184, "mmmm")</f>
        <v>June</v>
      </c>
      <c r="C184" t="s">
        <v>18</v>
      </c>
      <c r="D184">
        <v>72.3</v>
      </c>
      <c r="E184" s="2">
        <v>0.65</v>
      </c>
      <c r="F184">
        <v>36</v>
      </c>
      <c r="G184">
        <v>0.3</v>
      </c>
      <c r="H184">
        <v>31</v>
      </c>
      <c r="I184" s="3">
        <f xml:space="preserve"> G184*H184</f>
        <v>9.2999999999999989</v>
      </c>
      <c r="K184">
        <v>28</v>
      </c>
    </row>
    <row r="185" spans="1:11" x14ac:dyDescent="0.25">
      <c r="A185" s="1">
        <v>42909</v>
      </c>
      <c r="B185" s="1" t="str">
        <f>TEXT(A185, "mmmm")</f>
        <v>June</v>
      </c>
      <c r="C185" t="s">
        <v>20</v>
      </c>
      <c r="D185">
        <v>79.899999999999991</v>
      </c>
      <c r="E185" s="2">
        <v>0.61</v>
      </c>
      <c r="F185">
        <v>39</v>
      </c>
      <c r="G185">
        <v>0.3</v>
      </c>
      <c r="H185">
        <v>33</v>
      </c>
      <c r="I185" s="3">
        <f xml:space="preserve"> G185*H185</f>
        <v>9.9</v>
      </c>
      <c r="K185">
        <v>27</v>
      </c>
    </row>
    <row r="186" spans="1:11" x14ac:dyDescent="0.25">
      <c r="A186" s="1">
        <v>42910</v>
      </c>
      <c r="B186" s="1" t="str">
        <f>TEXT(A186, "mmmm")</f>
        <v>June</v>
      </c>
      <c r="C186" t="s">
        <v>21</v>
      </c>
      <c r="D186">
        <v>80.5</v>
      </c>
      <c r="E186" s="2">
        <v>0.56999999999999995</v>
      </c>
      <c r="F186">
        <v>50</v>
      </c>
      <c r="G186">
        <v>0.3</v>
      </c>
      <c r="H186">
        <v>35</v>
      </c>
      <c r="I186" s="3">
        <f xml:space="preserve"> G186*H186</f>
        <v>10.5</v>
      </c>
      <c r="K186">
        <v>26</v>
      </c>
    </row>
    <row r="187" spans="1:11" x14ac:dyDescent="0.25">
      <c r="A187" s="1">
        <v>42911</v>
      </c>
      <c r="B187" s="1" t="str">
        <f>TEXT(A187, "mmmm")</f>
        <v>June</v>
      </c>
      <c r="C187" t="s">
        <v>10</v>
      </c>
      <c r="D187">
        <v>85.1</v>
      </c>
      <c r="E187" s="2">
        <v>0.51</v>
      </c>
      <c r="F187">
        <v>58</v>
      </c>
      <c r="G187">
        <v>0.3</v>
      </c>
      <c r="H187">
        <v>37</v>
      </c>
      <c r="I187" s="3">
        <f xml:space="preserve"> G187*H187</f>
        <v>11.1</v>
      </c>
      <c r="K187">
        <v>26</v>
      </c>
    </row>
    <row r="188" spans="1:11" x14ac:dyDescent="0.25">
      <c r="A188" s="1">
        <v>42912</v>
      </c>
      <c r="B188" s="1" t="str">
        <f>TEXT(A188, "mmmm")</f>
        <v>June</v>
      </c>
      <c r="C188" t="s">
        <v>12</v>
      </c>
      <c r="D188">
        <v>102.6</v>
      </c>
      <c r="E188" s="2">
        <v>0.47</v>
      </c>
      <c r="F188">
        <v>60</v>
      </c>
      <c r="G188">
        <v>0.3</v>
      </c>
      <c r="H188">
        <v>42</v>
      </c>
      <c r="I188" s="3">
        <f xml:space="preserve"> G188*H188</f>
        <v>12.6</v>
      </c>
    </row>
    <row r="189" spans="1:11" x14ac:dyDescent="0.25">
      <c r="A189" s="1">
        <v>42913</v>
      </c>
      <c r="B189" s="1" t="str">
        <f>TEXT(A189, "mmmm")</f>
        <v>June</v>
      </c>
      <c r="C189" t="s">
        <v>14</v>
      </c>
      <c r="D189">
        <v>75.3</v>
      </c>
      <c r="E189" s="2">
        <v>0.63</v>
      </c>
      <c r="F189">
        <v>62</v>
      </c>
      <c r="G189">
        <v>0.3</v>
      </c>
      <c r="H189">
        <v>31</v>
      </c>
      <c r="I189" s="3">
        <f xml:space="preserve"> G189*H189</f>
        <v>9.2999999999999989</v>
      </c>
    </row>
    <row r="190" spans="1:11" x14ac:dyDescent="0.25">
      <c r="A190" s="1">
        <v>42914</v>
      </c>
      <c r="B190" s="1" t="str">
        <f>TEXT(A190, "mmmm")</f>
        <v>June</v>
      </c>
      <c r="C190" t="s">
        <v>16</v>
      </c>
      <c r="D190">
        <v>75.899999999999991</v>
      </c>
      <c r="E190" s="2">
        <v>0.59</v>
      </c>
      <c r="F190">
        <v>65</v>
      </c>
      <c r="G190">
        <v>0.3</v>
      </c>
      <c r="H190">
        <v>33</v>
      </c>
      <c r="I190" s="3">
        <f xml:space="preserve"> G190*H190</f>
        <v>9.9</v>
      </c>
    </row>
    <row r="191" spans="1:11" x14ac:dyDescent="0.25">
      <c r="A191" s="1">
        <v>42915</v>
      </c>
      <c r="B191" s="1" t="str">
        <f>TEXT(A191, "mmmm")</f>
        <v>June</v>
      </c>
      <c r="C191" t="s">
        <v>18</v>
      </c>
      <c r="D191">
        <v>86.5</v>
      </c>
      <c r="E191" s="2">
        <v>0.54</v>
      </c>
      <c r="F191">
        <v>64</v>
      </c>
      <c r="G191">
        <v>0.3</v>
      </c>
      <c r="H191">
        <v>35</v>
      </c>
      <c r="I191" s="3">
        <f xml:space="preserve"> G191*H191</f>
        <v>10.5</v>
      </c>
    </row>
    <row r="192" spans="1:11" x14ac:dyDescent="0.25">
      <c r="A192" s="1">
        <v>42916</v>
      </c>
      <c r="B192" s="1" t="str">
        <f>TEXT(A192, "mmmm")</f>
        <v>June</v>
      </c>
      <c r="C192" t="s">
        <v>20</v>
      </c>
      <c r="D192">
        <v>89.399999999999991</v>
      </c>
      <c r="E192" s="2">
        <v>0.53</v>
      </c>
      <c r="F192">
        <v>47</v>
      </c>
      <c r="G192">
        <v>0.3</v>
      </c>
      <c r="H192">
        <v>38</v>
      </c>
      <c r="I192" s="3">
        <f xml:space="preserve"> G192*H192</f>
        <v>11.4</v>
      </c>
    </row>
    <row r="193" spans="1:9" x14ac:dyDescent="0.25">
      <c r="A193" s="1">
        <v>42917</v>
      </c>
      <c r="B193" s="1" t="str">
        <f>TEXT(A193, "mmmm")</f>
        <v>July</v>
      </c>
      <c r="C193" t="s">
        <v>21</v>
      </c>
      <c r="D193">
        <v>102.89999999999999</v>
      </c>
      <c r="E193" s="2">
        <v>0.47</v>
      </c>
      <c r="F193">
        <v>59</v>
      </c>
      <c r="G193">
        <v>0.5</v>
      </c>
      <c r="H193">
        <v>43</v>
      </c>
      <c r="I193" s="3">
        <f xml:space="preserve"> G193*H193</f>
        <v>21.5</v>
      </c>
    </row>
    <row r="194" spans="1:9" x14ac:dyDescent="0.25">
      <c r="A194" s="1">
        <v>42918</v>
      </c>
      <c r="B194" s="1" t="str">
        <f>TEXT(A194, "mmmm")</f>
        <v>July</v>
      </c>
      <c r="C194" t="s">
        <v>10</v>
      </c>
      <c r="D194">
        <v>93.399999999999991</v>
      </c>
      <c r="E194" s="2">
        <v>0.51</v>
      </c>
      <c r="F194">
        <v>68</v>
      </c>
      <c r="G194">
        <v>0.5</v>
      </c>
      <c r="H194">
        <v>38</v>
      </c>
      <c r="I194" s="3">
        <f xml:space="preserve"> G194*H194</f>
        <v>19</v>
      </c>
    </row>
    <row r="195" spans="1:9" x14ac:dyDescent="0.25">
      <c r="A195" s="1">
        <v>42919</v>
      </c>
      <c r="B195" s="1" t="str">
        <f>TEXT(A195, "mmmm")</f>
        <v>July</v>
      </c>
      <c r="C195" t="s">
        <v>12</v>
      </c>
      <c r="D195">
        <v>81.5</v>
      </c>
      <c r="E195" s="2">
        <v>0.54</v>
      </c>
      <c r="F195">
        <v>68</v>
      </c>
      <c r="G195">
        <v>0.5</v>
      </c>
      <c r="H195">
        <v>35</v>
      </c>
      <c r="I195" s="3">
        <f xml:space="preserve"> G195*H195</f>
        <v>17.5</v>
      </c>
    </row>
    <row r="196" spans="1:9" x14ac:dyDescent="0.25">
      <c r="A196" s="1">
        <v>42920</v>
      </c>
      <c r="B196" s="1" t="str">
        <f>TEXT(A196, "mmmm")</f>
        <v>July</v>
      </c>
      <c r="C196" t="s">
        <v>14</v>
      </c>
      <c r="D196">
        <v>84.199999999999989</v>
      </c>
      <c r="E196" s="2">
        <v>0.59</v>
      </c>
      <c r="F196">
        <v>49</v>
      </c>
      <c r="G196">
        <v>0.5</v>
      </c>
      <c r="H196">
        <v>34</v>
      </c>
      <c r="I196" s="3">
        <f xml:space="preserve"> G196*H196</f>
        <v>17</v>
      </c>
    </row>
    <row r="197" spans="1:9" x14ac:dyDescent="0.25">
      <c r="A197" s="1">
        <v>42921</v>
      </c>
      <c r="B197" s="1" t="str">
        <f>TEXT(A197, "mmmm")</f>
        <v>July</v>
      </c>
      <c r="C197" t="s">
        <v>16</v>
      </c>
      <c r="D197">
        <v>73.599999999999994</v>
      </c>
      <c r="E197" s="2">
        <v>0.63</v>
      </c>
      <c r="F197">
        <v>55</v>
      </c>
      <c r="G197">
        <v>0.5</v>
      </c>
      <c r="H197">
        <v>32</v>
      </c>
      <c r="I197" s="3">
        <f xml:space="preserve"> G197*H197</f>
        <v>16</v>
      </c>
    </row>
    <row r="198" spans="1:9" x14ac:dyDescent="0.25">
      <c r="A198" s="1">
        <v>42922</v>
      </c>
      <c r="B198" s="1" t="str">
        <f>TEXT(A198, "mmmm")</f>
        <v>July</v>
      </c>
      <c r="C198" t="s">
        <v>18</v>
      </c>
      <c r="D198">
        <v>91.699999999999989</v>
      </c>
      <c r="E198" s="2">
        <v>0.51</v>
      </c>
      <c r="F198">
        <v>46</v>
      </c>
      <c r="G198">
        <v>0.5</v>
      </c>
      <c r="H198">
        <v>39</v>
      </c>
      <c r="I198" s="3">
        <f xml:space="preserve"> G198*H198</f>
        <v>19.5</v>
      </c>
    </row>
    <row r="199" spans="1:9" x14ac:dyDescent="0.25">
      <c r="A199" s="1">
        <v>42923</v>
      </c>
      <c r="B199" s="1" t="str">
        <f>TEXT(A199, "mmmm")</f>
        <v>July</v>
      </c>
      <c r="C199" t="s">
        <v>20</v>
      </c>
      <c r="D199">
        <v>82.5</v>
      </c>
      <c r="E199" s="2">
        <v>0.56999999999999995</v>
      </c>
      <c r="F199">
        <v>41</v>
      </c>
      <c r="G199">
        <v>0.5</v>
      </c>
      <c r="H199">
        <v>35</v>
      </c>
      <c r="I199" s="3">
        <f xml:space="preserve"> G199*H199</f>
        <v>17.5</v>
      </c>
    </row>
    <row r="200" spans="1:9" x14ac:dyDescent="0.25">
      <c r="A200" s="1">
        <v>42924</v>
      </c>
      <c r="B200" s="1" t="str">
        <f>TEXT(A200, "mmmm")</f>
        <v>July</v>
      </c>
      <c r="C200" t="s">
        <v>21</v>
      </c>
      <c r="D200">
        <v>83.199999999999989</v>
      </c>
      <c r="E200" s="2">
        <v>0.56999999999999995</v>
      </c>
      <c r="F200">
        <v>44</v>
      </c>
      <c r="G200">
        <v>0.5</v>
      </c>
      <c r="H200">
        <v>34</v>
      </c>
      <c r="I200" s="3">
        <f xml:space="preserve"> G200*H200</f>
        <v>17</v>
      </c>
    </row>
    <row r="201" spans="1:9" x14ac:dyDescent="0.25">
      <c r="A201" s="1">
        <v>42925</v>
      </c>
      <c r="B201" s="1" t="str">
        <f>TEXT(A201, "mmmm")</f>
        <v>July</v>
      </c>
      <c r="C201" t="s">
        <v>10</v>
      </c>
      <c r="D201">
        <v>77.899999999999991</v>
      </c>
      <c r="E201" s="2">
        <v>0.59</v>
      </c>
      <c r="F201">
        <v>44</v>
      </c>
      <c r="G201">
        <v>0.5</v>
      </c>
      <c r="H201">
        <v>33</v>
      </c>
      <c r="I201" s="3">
        <f xml:space="preserve"> G201*H201</f>
        <v>16.5</v>
      </c>
    </row>
    <row r="202" spans="1:9" x14ac:dyDescent="0.25">
      <c r="A202" s="1">
        <v>42926</v>
      </c>
      <c r="B202" s="1" t="str">
        <f>TEXT(A202, "mmmm")</f>
        <v>July</v>
      </c>
      <c r="C202" t="s">
        <v>12</v>
      </c>
      <c r="D202">
        <v>98</v>
      </c>
      <c r="E202" s="2">
        <v>0.49</v>
      </c>
      <c r="F202">
        <v>66</v>
      </c>
      <c r="G202">
        <v>0.5</v>
      </c>
      <c r="H202">
        <v>40</v>
      </c>
      <c r="I202" s="3">
        <f xml:space="preserve"> G202*H202</f>
        <v>20</v>
      </c>
    </row>
    <row r="203" spans="1:9" x14ac:dyDescent="0.25">
      <c r="A203" s="1">
        <v>42927</v>
      </c>
      <c r="B203" s="1" t="str">
        <f>TEXT(A203, "mmmm")</f>
        <v>July</v>
      </c>
      <c r="C203" t="s">
        <v>14</v>
      </c>
      <c r="D203">
        <v>83.5</v>
      </c>
      <c r="E203" s="2">
        <v>0.54</v>
      </c>
      <c r="F203">
        <v>40</v>
      </c>
      <c r="G203">
        <v>0.5</v>
      </c>
      <c r="H203">
        <v>35</v>
      </c>
      <c r="I203" s="3">
        <f xml:space="preserve"> G203*H203</f>
        <v>17.5</v>
      </c>
    </row>
    <row r="204" spans="1:9" x14ac:dyDescent="0.25">
      <c r="A204" s="1">
        <v>42928</v>
      </c>
      <c r="B204" s="1" t="str">
        <f>TEXT(A204, "mmmm")</f>
        <v>July</v>
      </c>
      <c r="C204" t="s">
        <v>16</v>
      </c>
      <c r="D204">
        <v>80.199999999999989</v>
      </c>
      <c r="E204" s="2">
        <v>0.56000000000000005</v>
      </c>
      <c r="F204">
        <v>39</v>
      </c>
      <c r="G204">
        <v>0.5</v>
      </c>
      <c r="H204">
        <v>34</v>
      </c>
      <c r="I204" s="3">
        <f xml:space="preserve"> G204*H204</f>
        <v>17</v>
      </c>
    </row>
    <row r="205" spans="1:9" x14ac:dyDescent="0.25">
      <c r="A205" s="1">
        <v>42929</v>
      </c>
      <c r="B205" s="1" t="str">
        <f>TEXT(A205, "mmmm")</f>
        <v>July</v>
      </c>
      <c r="C205" t="s">
        <v>18</v>
      </c>
      <c r="D205">
        <v>78.899999999999991</v>
      </c>
      <c r="E205" s="2">
        <v>0.61</v>
      </c>
      <c r="F205">
        <v>49</v>
      </c>
      <c r="G205">
        <v>0.5</v>
      </c>
      <c r="H205">
        <v>33</v>
      </c>
      <c r="I205" s="3">
        <f xml:space="preserve"> G205*H205</f>
        <v>16.5</v>
      </c>
    </row>
    <row r="206" spans="1:9" x14ac:dyDescent="0.25">
      <c r="A206" s="1">
        <v>42930</v>
      </c>
      <c r="B206" s="1" t="str">
        <f>TEXT(A206, "mmmm")</f>
        <v>July</v>
      </c>
      <c r="C206" t="s">
        <v>20</v>
      </c>
      <c r="D206">
        <v>92</v>
      </c>
      <c r="E206" s="2">
        <v>0.5</v>
      </c>
      <c r="F206">
        <v>80</v>
      </c>
      <c r="G206">
        <v>0.5</v>
      </c>
      <c r="H206">
        <v>40</v>
      </c>
      <c r="I206" s="3">
        <f xml:space="preserve"> G206*H206</f>
        <v>20</v>
      </c>
    </row>
    <row r="207" spans="1:9" x14ac:dyDescent="0.25">
      <c r="A207" s="1">
        <v>42931</v>
      </c>
      <c r="B207" s="1" t="str">
        <f>TEXT(A207, "mmmm")</f>
        <v>July</v>
      </c>
      <c r="C207" t="s">
        <v>21</v>
      </c>
      <c r="D207">
        <v>82.5</v>
      </c>
      <c r="E207" s="2">
        <v>0.54</v>
      </c>
      <c r="F207">
        <v>56</v>
      </c>
      <c r="G207">
        <v>0.5</v>
      </c>
      <c r="H207">
        <v>35</v>
      </c>
      <c r="I207" s="3">
        <f xml:space="preserve"> G207*H207</f>
        <v>17.5</v>
      </c>
    </row>
    <row r="208" spans="1:9" x14ac:dyDescent="0.25">
      <c r="A208" s="1">
        <v>42932</v>
      </c>
      <c r="B208" s="1" t="str">
        <f>TEXT(A208, "mmmm")</f>
        <v>July</v>
      </c>
      <c r="C208" t="s">
        <v>10</v>
      </c>
      <c r="D208">
        <v>79.199999999999989</v>
      </c>
      <c r="E208" s="2">
        <v>0.59</v>
      </c>
      <c r="F208">
        <v>50</v>
      </c>
      <c r="G208">
        <v>0.5</v>
      </c>
      <c r="H208">
        <v>34</v>
      </c>
      <c r="I208" s="3">
        <f xml:space="preserve"> G208*H208</f>
        <v>17</v>
      </c>
    </row>
    <row r="209" spans="1:9" x14ac:dyDescent="0.25">
      <c r="A209" s="1">
        <v>42933</v>
      </c>
      <c r="B209" s="1" t="str">
        <f>TEXT(A209, "mmmm")</f>
        <v>July</v>
      </c>
      <c r="C209" t="s">
        <v>12</v>
      </c>
      <c r="D209">
        <v>80.899999999999991</v>
      </c>
      <c r="E209" s="2">
        <v>0.56999999999999995</v>
      </c>
      <c r="F209">
        <v>64</v>
      </c>
      <c r="G209">
        <v>0.5</v>
      </c>
      <c r="H209">
        <v>33</v>
      </c>
      <c r="I209" s="3">
        <f xml:space="preserve"> G209*H209</f>
        <v>16.5</v>
      </c>
    </row>
    <row r="210" spans="1:9" x14ac:dyDescent="0.25">
      <c r="A210" s="1">
        <v>42934</v>
      </c>
      <c r="B210" s="1" t="str">
        <f>TEXT(A210, "mmmm")</f>
        <v>July</v>
      </c>
      <c r="C210" t="s">
        <v>14</v>
      </c>
      <c r="D210">
        <v>99.3</v>
      </c>
      <c r="E210" s="2">
        <v>0.47</v>
      </c>
      <c r="F210">
        <v>76</v>
      </c>
      <c r="G210">
        <v>0.5</v>
      </c>
      <c r="H210">
        <v>41</v>
      </c>
      <c r="I210" s="3">
        <f xml:space="preserve"> G210*H210</f>
        <v>20.5</v>
      </c>
    </row>
    <row r="211" spans="1:9" x14ac:dyDescent="0.25">
      <c r="A211" s="1">
        <v>42935</v>
      </c>
      <c r="B211" s="1" t="str">
        <f>TEXT(A211, "mmmm")</f>
        <v>July</v>
      </c>
      <c r="C211" t="s">
        <v>16</v>
      </c>
      <c r="D211">
        <v>83.8</v>
      </c>
      <c r="E211" s="2">
        <v>0.56000000000000005</v>
      </c>
      <c r="F211">
        <v>44</v>
      </c>
      <c r="G211">
        <v>0.5</v>
      </c>
      <c r="H211">
        <v>36</v>
      </c>
      <c r="I211" s="3">
        <f xml:space="preserve"> G211*H211</f>
        <v>18</v>
      </c>
    </row>
    <row r="212" spans="1:9" x14ac:dyDescent="0.25">
      <c r="A212" s="1">
        <v>42936</v>
      </c>
      <c r="B212" s="1" t="str">
        <f>TEXT(A212, "mmmm")</f>
        <v>July</v>
      </c>
      <c r="C212" t="s">
        <v>18</v>
      </c>
      <c r="D212">
        <v>86.5</v>
      </c>
      <c r="E212" s="2">
        <v>0.56999999999999995</v>
      </c>
      <c r="F212">
        <v>44</v>
      </c>
      <c r="G212">
        <v>0.5</v>
      </c>
      <c r="H212">
        <v>35</v>
      </c>
      <c r="I212" s="3">
        <f xml:space="preserve"> G212*H212</f>
        <v>17.5</v>
      </c>
    </row>
    <row r="213" spans="1:9" x14ac:dyDescent="0.25">
      <c r="A213" s="1">
        <v>42937</v>
      </c>
      <c r="B213" s="1" t="str">
        <f>TEXT(A213, "mmmm")</f>
        <v>July</v>
      </c>
      <c r="C213" t="s">
        <v>20</v>
      </c>
      <c r="D213">
        <v>76.899999999999991</v>
      </c>
      <c r="E213" s="2">
        <v>0.56999999999999995</v>
      </c>
      <c r="F213">
        <v>59</v>
      </c>
      <c r="G213">
        <v>0.5</v>
      </c>
      <c r="H213">
        <v>33</v>
      </c>
      <c r="I213" s="3">
        <f xml:space="preserve"> G213*H213</f>
        <v>16.5</v>
      </c>
    </row>
    <row r="214" spans="1:9" x14ac:dyDescent="0.25">
      <c r="A214" s="1">
        <v>42938</v>
      </c>
      <c r="B214" s="1" t="str">
        <f>TEXT(A214, "mmmm")</f>
        <v>July</v>
      </c>
      <c r="C214" t="s">
        <v>21</v>
      </c>
      <c r="D214">
        <v>99.6</v>
      </c>
      <c r="E214" s="2">
        <v>0.47</v>
      </c>
      <c r="F214">
        <v>49</v>
      </c>
      <c r="G214">
        <v>0.5</v>
      </c>
      <c r="H214">
        <v>42</v>
      </c>
      <c r="I214" s="3">
        <f xml:space="preserve"> G214*H214</f>
        <v>21</v>
      </c>
    </row>
    <row r="215" spans="1:9" x14ac:dyDescent="0.25">
      <c r="A215" s="1">
        <v>42939</v>
      </c>
      <c r="B215" s="1" t="str">
        <f>TEXT(A215, "mmmm")</f>
        <v>July</v>
      </c>
      <c r="C215" t="s">
        <v>10</v>
      </c>
      <c r="D215">
        <v>89.1</v>
      </c>
      <c r="E215" s="2">
        <v>0.51</v>
      </c>
      <c r="F215">
        <v>72</v>
      </c>
      <c r="G215">
        <v>0.5</v>
      </c>
      <c r="H215">
        <v>37</v>
      </c>
      <c r="I215" s="3">
        <f xml:space="preserve"> G215*H215</f>
        <v>18.5</v>
      </c>
    </row>
    <row r="216" spans="1:9" x14ac:dyDescent="0.25">
      <c r="A216" s="1">
        <v>42940</v>
      </c>
      <c r="B216" s="1" t="str">
        <f>TEXT(A216, "mmmm")</f>
        <v>July</v>
      </c>
      <c r="C216" t="s">
        <v>12</v>
      </c>
      <c r="D216">
        <v>83.5</v>
      </c>
      <c r="E216" s="2">
        <v>0.56999999999999995</v>
      </c>
      <c r="F216">
        <v>69</v>
      </c>
      <c r="G216">
        <v>0.5</v>
      </c>
      <c r="H216">
        <v>35</v>
      </c>
      <c r="I216" s="3">
        <f xml:space="preserve"> G216*H216</f>
        <v>17.5</v>
      </c>
    </row>
    <row r="217" spans="1:9" x14ac:dyDescent="0.25">
      <c r="A217" s="1">
        <v>42941</v>
      </c>
      <c r="B217" s="1" t="str">
        <f>TEXT(A217, "mmmm")</f>
        <v>July</v>
      </c>
      <c r="C217" t="s">
        <v>14</v>
      </c>
      <c r="D217">
        <v>79.899999999999991</v>
      </c>
      <c r="E217" s="2">
        <v>0.56999999999999995</v>
      </c>
      <c r="F217">
        <v>64</v>
      </c>
      <c r="G217">
        <v>0.5</v>
      </c>
      <c r="H217">
        <v>33</v>
      </c>
      <c r="I217" s="3">
        <f xml:space="preserve"> G217*H217</f>
        <v>16.5</v>
      </c>
    </row>
    <row r="218" spans="1:9" x14ac:dyDescent="0.25">
      <c r="A218" s="1">
        <v>42942</v>
      </c>
      <c r="B218" s="1" t="str">
        <f>TEXT(A218, "mmmm")</f>
        <v>July</v>
      </c>
      <c r="C218" t="s">
        <v>16</v>
      </c>
      <c r="D218">
        <v>76.599999999999994</v>
      </c>
      <c r="E218" s="2">
        <v>0.59</v>
      </c>
      <c r="F218">
        <v>37</v>
      </c>
      <c r="G218">
        <v>0.5</v>
      </c>
      <c r="H218">
        <v>32</v>
      </c>
      <c r="I218" s="3">
        <f xml:space="preserve"> G218*H218</f>
        <v>16</v>
      </c>
    </row>
    <row r="219" spans="1:9" x14ac:dyDescent="0.25">
      <c r="A219" s="1">
        <v>42943</v>
      </c>
      <c r="B219" s="1" t="str">
        <f>TEXT(A219, "mmmm")</f>
        <v>July</v>
      </c>
      <c r="C219" t="s">
        <v>18</v>
      </c>
      <c r="D219">
        <v>97.899999999999991</v>
      </c>
      <c r="E219" s="2">
        <v>0.47</v>
      </c>
      <c r="F219">
        <v>74</v>
      </c>
      <c r="G219">
        <v>0.5</v>
      </c>
      <c r="H219">
        <v>43</v>
      </c>
      <c r="I219" s="3">
        <f xml:space="preserve"> G219*H219</f>
        <v>21.5</v>
      </c>
    </row>
    <row r="220" spans="1:9" x14ac:dyDescent="0.25">
      <c r="A220" s="1">
        <v>42944</v>
      </c>
      <c r="B220" s="1" t="str">
        <f>TEXT(A220, "mmmm")</f>
        <v>July</v>
      </c>
      <c r="C220" t="s">
        <v>20</v>
      </c>
      <c r="D220">
        <v>87.399999999999991</v>
      </c>
      <c r="E220" s="2">
        <v>0.51</v>
      </c>
      <c r="F220">
        <v>58</v>
      </c>
      <c r="G220">
        <v>0.5</v>
      </c>
      <c r="H220">
        <v>38</v>
      </c>
      <c r="I220" s="3">
        <f xml:space="preserve"> G220*H220</f>
        <v>19</v>
      </c>
    </row>
    <row r="221" spans="1:9" x14ac:dyDescent="0.25">
      <c r="A221" s="1">
        <v>42945</v>
      </c>
      <c r="B221" s="1" t="str">
        <f>TEXT(A221, "mmmm")</f>
        <v>July</v>
      </c>
      <c r="C221" t="s">
        <v>21</v>
      </c>
      <c r="D221">
        <v>85.5</v>
      </c>
      <c r="E221" s="2">
        <v>0.56999999999999995</v>
      </c>
      <c r="F221">
        <v>50</v>
      </c>
      <c r="G221">
        <v>0.5</v>
      </c>
      <c r="H221">
        <v>35</v>
      </c>
      <c r="I221" s="3">
        <f xml:space="preserve"> G221*H221</f>
        <v>17.5</v>
      </c>
    </row>
    <row r="222" spans="1:9" x14ac:dyDescent="0.25">
      <c r="A222" s="1">
        <v>42946</v>
      </c>
      <c r="B222" s="1" t="str">
        <f>TEXT(A222, "mmmm")</f>
        <v>July</v>
      </c>
      <c r="C222" t="s">
        <v>10</v>
      </c>
      <c r="D222">
        <v>78.199999999999989</v>
      </c>
      <c r="E222" s="2">
        <v>0.59</v>
      </c>
      <c r="F222">
        <v>52</v>
      </c>
      <c r="G222">
        <v>0.5</v>
      </c>
      <c r="H222">
        <v>34</v>
      </c>
      <c r="I222" s="3">
        <f xml:space="preserve"> G222*H222</f>
        <v>17</v>
      </c>
    </row>
    <row r="223" spans="1:9" x14ac:dyDescent="0.25">
      <c r="A223" s="1">
        <v>42947</v>
      </c>
      <c r="B223" s="1" t="str">
        <f>TEXT(A223, "mmmm")</f>
        <v>July</v>
      </c>
      <c r="C223" t="s">
        <v>12</v>
      </c>
      <c r="D223">
        <v>74.599999999999994</v>
      </c>
      <c r="E223" s="2">
        <v>0.61</v>
      </c>
      <c r="F223">
        <v>38</v>
      </c>
      <c r="G223">
        <v>0.5</v>
      </c>
      <c r="H223">
        <v>32</v>
      </c>
      <c r="I223" s="3">
        <f xml:space="preserve"> G223*H223</f>
        <v>16</v>
      </c>
    </row>
    <row r="224" spans="1:9" x14ac:dyDescent="0.25">
      <c r="A224" s="1">
        <v>42948</v>
      </c>
      <c r="B224" s="1" t="str">
        <f>TEXT(A224, "mmmm")</f>
        <v>August</v>
      </c>
      <c r="C224" t="s">
        <v>14</v>
      </c>
      <c r="D224">
        <v>75.599999999999994</v>
      </c>
      <c r="E224" s="2">
        <v>0.63</v>
      </c>
      <c r="F224">
        <v>56</v>
      </c>
      <c r="G224">
        <v>0.5</v>
      </c>
      <c r="H224">
        <v>32</v>
      </c>
      <c r="I224" s="3">
        <f xml:space="preserve"> G224*H224</f>
        <v>16</v>
      </c>
    </row>
    <row r="225" spans="1:9" x14ac:dyDescent="0.25">
      <c r="A225" s="1">
        <v>42949</v>
      </c>
      <c r="B225" s="1" t="str">
        <f>TEXT(A225, "mmmm")</f>
        <v>August</v>
      </c>
      <c r="C225" t="s">
        <v>16</v>
      </c>
      <c r="D225">
        <v>76.3</v>
      </c>
      <c r="E225" s="2">
        <v>0.63</v>
      </c>
      <c r="F225">
        <v>48</v>
      </c>
      <c r="G225">
        <v>0.5</v>
      </c>
      <c r="H225">
        <v>31</v>
      </c>
      <c r="I225" s="3">
        <f xml:space="preserve"> G225*H225</f>
        <v>15.5</v>
      </c>
    </row>
    <row r="226" spans="1:9" x14ac:dyDescent="0.25">
      <c r="A226" s="1">
        <v>42950</v>
      </c>
      <c r="B226" s="1" t="str">
        <f>TEXT(A226, "mmmm")</f>
        <v>August</v>
      </c>
      <c r="C226" t="s">
        <v>18</v>
      </c>
      <c r="D226">
        <v>75</v>
      </c>
      <c r="E226" s="2">
        <v>0.63</v>
      </c>
      <c r="F226">
        <v>52</v>
      </c>
      <c r="G226">
        <v>0.5</v>
      </c>
      <c r="H226">
        <v>30</v>
      </c>
      <c r="I226" s="3">
        <f xml:space="preserve"> G226*H226</f>
        <v>15</v>
      </c>
    </row>
    <row r="227" spans="1:9" x14ac:dyDescent="0.25">
      <c r="A227" s="1">
        <v>42951</v>
      </c>
      <c r="B227" s="1" t="str">
        <f>TEXT(A227, "mmmm")</f>
        <v>August</v>
      </c>
      <c r="C227" t="s">
        <v>20</v>
      </c>
      <c r="D227">
        <v>70.699999999999989</v>
      </c>
      <c r="E227" s="2">
        <v>0.69</v>
      </c>
      <c r="F227">
        <v>34</v>
      </c>
      <c r="G227">
        <v>0.5</v>
      </c>
      <c r="H227">
        <v>29</v>
      </c>
      <c r="I227" s="3">
        <f xml:space="preserve"> G227*H227</f>
        <v>14.5</v>
      </c>
    </row>
    <row r="228" spans="1:9" x14ac:dyDescent="0.25">
      <c r="A228" s="1">
        <v>42952</v>
      </c>
      <c r="B228" s="1" t="str">
        <f>TEXT(A228, "mmmm")</f>
        <v>August</v>
      </c>
      <c r="C228" t="s">
        <v>21</v>
      </c>
      <c r="D228">
        <v>76.599999999999994</v>
      </c>
      <c r="E228" s="2">
        <v>0.61</v>
      </c>
      <c r="F228">
        <v>66</v>
      </c>
      <c r="G228">
        <v>0.5</v>
      </c>
      <c r="H228">
        <v>32</v>
      </c>
      <c r="I228" s="3">
        <f xml:space="preserve"> G228*H228</f>
        <v>16</v>
      </c>
    </row>
    <row r="229" spans="1:9" x14ac:dyDescent="0.25">
      <c r="A229" s="1">
        <v>42953</v>
      </c>
      <c r="B229" s="1" t="str">
        <f>TEXT(A229, "mmmm")</f>
        <v>August</v>
      </c>
      <c r="C229" t="s">
        <v>10</v>
      </c>
      <c r="D229">
        <v>77.3</v>
      </c>
      <c r="E229" s="2">
        <v>0.61</v>
      </c>
      <c r="F229">
        <v>36</v>
      </c>
      <c r="G229">
        <v>0.5</v>
      </c>
      <c r="H229">
        <v>31</v>
      </c>
      <c r="I229" s="3">
        <f xml:space="preserve"> G229*H229</f>
        <v>15.5</v>
      </c>
    </row>
    <row r="230" spans="1:9" x14ac:dyDescent="0.25">
      <c r="A230" s="1">
        <v>42954</v>
      </c>
      <c r="B230" s="1" t="str">
        <f>TEXT(A230, "mmmm")</f>
        <v>August</v>
      </c>
      <c r="C230" t="s">
        <v>12</v>
      </c>
      <c r="D230">
        <v>75</v>
      </c>
      <c r="E230" s="2">
        <v>0.67</v>
      </c>
      <c r="F230">
        <v>38</v>
      </c>
      <c r="G230">
        <v>0.5</v>
      </c>
      <c r="H230">
        <v>30</v>
      </c>
      <c r="I230" s="3">
        <f xml:space="preserve"> G230*H230</f>
        <v>15</v>
      </c>
    </row>
    <row r="231" spans="1:9" x14ac:dyDescent="0.25">
      <c r="A231" s="1">
        <v>42955</v>
      </c>
      <c r="B231" s="1" t="str">
        <f>TEXT(A231, "mmmm")</f>
        <v>August</v>
      </c>
      <c r="C231" t="s">
        <v>14</v>
      </c>
      <c r="D231">
        <v>68.699999999999989</v>
      </c>
      <c r="E231" s="2">
        <v>0.65</v>
      </c>
      <c r="F231">
        <v>50</v>
      </c>
      <c r="G231">
        <v>0.5</v>
      </c>
      <c r="H231">
        <v>29</v>
      </c>
      <c r="I231" s="3">
        <f xml:space="preserve"> G231*H231</f>
        <v>14.5</v>
      </c>
    </row>
    <row r="232" spans="1:9" x14ac:dyDescent="0.25">
      <c r="A232" s="1">
        <v>42956</v>
      </c>
      <c r="B232" s="1" t="str">
        <f>TEXT(A232, "mmmm")</f>
        <v>August</v>
      </c>
      <c r="C232" t="s">
        <v>16</v>
      </c>
      <c r="D232">
        <v>76.599999999999994</v>
      </c>
      <c r="E232" s="2">
        <v>0.63</v>
      </c>
      <c r="F232">
        <v>55</v>
      </c>
      <c r="G232">
        <v>0.5</v>
      </c>
      <c r="H232">
        <v>32</v>
      </c>
      <c r="I232" s="3">
        <f xml:space="preserve"> G232*H232</f>
        <v>16</v>
      </c>
    </row>
    <row r="233" spans="1:9" x14ac:dyDescent="0.25">
      <c r="A233" s="1">
        <v>42957</v>
      </c>
      <c r="B233" s="1" t="str">
        <f>TEXT(A233, "mmmm")</f>
        <v>August</v>
      </c>
      <c r="C233" t="s">
        <v>18</v>
      </c>
      <c r="D233">
        <v>70.3</v>
      </c>
      <c r="E233" s="2">
        <v>0.65</v>
      </c>
      <c r="F233">
        <v>56</v>
      </c>
      <c r="G233">
        <v>0.5</v>
      </c>
      <c r="H233">
        <v>31</v>
      </c>
      <c r="I233" s="3">
        <f xml:space="preserve"> G233*H233</f>
        <v>15.5</v>
      </c>
    </row>
    <row r="234" spans="1:9" x14ac:dyDescent="0.25">
      <c r="A234" s="1">
        <v>42958</v>
      </c>
      <c r="B234" s="1" t="str">
        <f>TEXT(A234, "mmmm")</f>
        <v>August</v>
      </c>
      <c r="C234" t="s">
        <v>20</v>
      </c>
      <c r="D234">
        <v>75</v>
      </c>
      <c r="E234" s="2">
        <v>0.67</v>
      </c>
      <c r="F234">
        <v>49</v>
      </c>
      <c r="G234">
        <v>0.5</v>
      </c>
      <c r="H234">
        <v>30</v>
      </c>
      <c r="I234" s="3">
        <f xml:space="preserve"> G234*H234</f>
        <v>15</v>
      </c>
    </row>
    <row r="235" spans="1:9" x14ac:dyDescent="0.25">
      <c r="A235" s="1">
        <v>42959</v>
      </c>
      <c r="B235" s="1" t="str">
        <f>TEXT(A235, "mmmm")</f>
        <v>August</v>
      </c>
      <c r="C235" t="s">
        <v>21</v>
      </c>
      <c r="D235">
        <v>67.699999999999989</v>
      </c>
      <c r="E235" s="2">
        <v>0.65</v>
      </c>
      <c r="F235">
        <v>43</v>
      </c>
      <c r="G235">
        <v>0.5</v>
      </c>
      <c r="H235">
        <v>29</v>
      </c>
      <c r="I235" s="3">
        <f xml:space="preserve"> G235*H235</f>
        <v>14.5</v>
      </c>
    </row>
    <row r="236" spans="1:9" x14ac:dyDescent="0.25">
      <c r="A236" s="1">
        <v>42960</v>
      </c>
      <c r="B236" s="1" t="str">
        <f>TEXT(A236, "mmmm")</f>
        <v>August</v>
      </c>
      <c r="C236" t="s">
        <v>10</v>
      </c>
      <c r="D236">
        <v>67.699999999999989</v>
      </c>
      <c r="E236" s="2">
        <v>0.65</v>
      </c>
      <c r="F236">
        <v>54</v>
      </c>
      <c r="G236">
        <v>0.5</v>
      </c>
      <c r="H236">
        <v>29</v>
      </c>
      <c r="I236" s="3">
        <f xml:space="preserve"> G236*H236</f>
        <v>14.5</v>
      </c>
    </row>
    <row r="237" spans="1:9" x14ac:dyDescent="0.25">
      <c r="A237" s="1">
        <v>42961</v>
      </c>
      <c r="B237" s="1" t="str">
        <f>TEXT(A237, "mmmm")</f>
        <v>August</v>
      </c>
      <c r="C237" t="s">
        <v>12</v>
      </c>
      <c r="D237">
        <v>72.599999999999994</v>
      </c>
      <c r="E237" s="2">
        <v>0.59</v>
      </c>
      <c r="F237">
        <v>43</v>
      </c>
      <c r="G237">
        <v>0.5</v>
      </c>
      <c r="H237">
        <v>32</v>
      </c>
      <c r="I237" s="3">
        <f xml:space="preserve"> G237*H237</f>
        <v>16</v>
      </c>
    </row>
    <row r="238" spans="1:9" x14ac:dyDescent="0.25">
      <c r="A238" s="1">
        <v>42962</v>
      </c>
      <c r="B238" s="1" t="str">
        <f>TEXT(A238, "mmmm")</f>
        <v>August</v>
      </c>
      <c r="C238" t="s">
        <v>14</v>
      </c>
      <c r="D238">
        <v>74.3</v>
      </c>
      <c r="E238" s="2">
        <v>0.63</v>
      </c>
      <c r="F238">
        <v>44</v>
      </c>
      <c r="G238">
        <v>0.5</v>
      </c>
      <c r="H238">
        <v>31</v>
      </c>
      <c r="I238" s="3">
        <f xml:space="preserve"> G238*H238</f>
        <v>15.5</v>
      </c>
    </row>
    <row r="239" spans="1:9" x14ac:dyDescent="0.25">
      <c r="A239" s="1">
        <v>42963</v>
      </c>
      <c r="B239" s="1" t="str">
        <f>TEXT(A239, "mmmm")</f>
        <v>August</v>
      </c>
      <c r="C239" t="s">
        <v>16</v>
      </c>
      <c r="D239">
        <v>71</v>
      </c>
      <c r="E239" s="2">
        <v>0.63</v>
      </c>
      <c r="F239">
        <v>49</v>
      </c>
      <c r="G239">
        <v>0.5</v>
      </c>
      <c r="H239">
        <v>30</v>
      </c>
      <c r="I239" s="3">
        <f xml:space="preserve"> G239*H239</f>
        <v>15</v>
      </c>
    </row>
    <row r="240" spans="1:9" x14ac:dyDescent="0.25">
      <c r="A240" s="1">
        <v>42964</v>
      </c>
      <c r="B240" s="1" t="str">
        <f>TEXT(A240, "mmmm")</f>
        <v>August</v>
      </c>
      <c r="C240" t="s">
        <v>18</v>
      </c>
      <c r="D240">
        <v>68</v>
      </c>
      <c r="E240" s="2">
        <v>0.67</v>
      </c>
      <c r="F240">
        <v>42</v>
      </c>
      <c r="G240">
        <v>0.5</v>
      </c>
      <c r="H240">
        <v>30</v>
      </c>
      <c r="I240" s="3">
        <f xml:space="preserve"> G240*H240</f>
        <v>15</v>
      </c>
    </row>
    <row r="241" spans="1:9" x14ac:dyDescent="0.25">
      <c r="A241" s="1">
        <v>42965</v>
      </c>
      <c r="B241" s="1" t="str">
        <f>TEXT(A241, "mmmm")</f>
        <v>August</v>
      </c>
      <c r="C241" t="s">
        <v>20</v>
      </c>
      <c r="D241">
        <v>65.699999999999989</v>
      </c>
      <c r="E241" s="2">
        <v>0.69</v>
      </c>
      <c r="F241">
        <v>45</v>
      </c>
      <c r="G241">
        <v>0.5</v>
      </c>
      <c r="H241">
        <v>29</v>
      </c>
      <c r="I241" s="3">
        <f xml:space="preserve"> G241*H241</f>
        <v>14.5</v>
      </c>
    </row>
    <row r="242" spans="1:9" x14ac:dyDescent="0.25">
      <c r="A242" s="1">
        <v>42966</v>
      </c>
      <c r="B242" s="1" t="str">
        <f>TEXT(A242, "mmmm")</f>
        <v>August</v>
      </c>
      <c r="C242" t="s">
        <v>21</v>
      </c>
      <c r="D242">
        <v>79.599999999999994</v>
      </c>
      <c r="E242" s="2">
        <v>0.61</v>
      </c>
      <c r="F242">
        <v>58</v>
      </c>
      <c r="G242">
        <v>0.5</v>
      </c>
      <c r="H242">
        <v>32</v>
      </c>
      <c r="I242" s="3">
        <f xml:space="preserve"> G242*H242</f>
        <v>16</v>
      </c>
    </row>
    <row r="243" spans="1:9" x14ac:dyDescent="0.25">
      <c r="A243" s="1">
        <v>42967</v>
      </c>
      <c r="B243" s="1" t="str">
        <f>TEXT(A243, "mmmm")</f>
        <v>August</v>
      </c>
      <c r="C243" t="s">
        <v>10</v>
      </c>
      <c r="D243">
        <v>74.3</v>
      </c>
      <c r="E243" s="2">
        <v>0.65</v>
      </c>
      <c r="F243">
        <v>53</v>
      </c>
      <c r="G243">
        <v>0.5</v>
      </c>
      <c r="H243">
        <v>31</v>
      </c>
      <c r="I243" s="3">
        <f xml:space="preserve"> G243*H243</f>
        <v>15.5</v>
      </c>
    </row>
    <row r="244" spans="1:9" x14ac:dyDescent="0.25">
      <c r="A244" s="1">
        <v>42968</v>
      </c>
      <c r="B244" s="1" t="str">
        <f>TEXT(A244, "mmmm")</f>
        <v>August</v>
      </c>
      <c r="C244" t="s">
        <v>12</v>
      </c>
      <c r="D244">
        <v>68</v>
      </c>
      <c r="E244" s="2">
        <v>0.65</v>
      </c>
      <c r="F244">
        <v>58</v>
      </c>
      <c r="G244">
        <v>0.5</v>
      </c>
      <c r="H244">
        <v>30</v>
      </c>
      <c r="I244" s="3">
        <f xml:space="preserve"> G244*H244</f>
        <v>15</v>
      </c>
    </row>
    <row r="245" spans="1:9" x14ac:dyDescent="0.25">
      <c r="A245" s="1">
        <v>42969</v>
      </c>
      <c r="B245" s="1" t="str">
        <f>TEXT(A245, "mmmm")</f>
        <v>August</v>
      </c>
      <c r="C245" t="s">
        <v>14</v>
      </c>
      <c r="D245">
        <v>69</v>
      </c>
      <c r="E245" s="2">
        <v>0.63</v>
      </c>
      <c r="F245">
        <v>55</v>
      </c>
      <c r="G245">
        <v>0.5</v>
      </c>
      <c r="H245">
        <v>30</v>
      </c>
      <c r="I245" s="3">
        <f xml:space="preserve"> G245*H245</f>
        <v>15</v>
      </c>
    </row>
    <row r="246" spans="1:9" x14ac:dyDescent="0.25">
      <c r="A246" s="1">
        <v>42970</v>
      </c>
      <c r="B246" s="1" t="str">
        <f>TEXT(A246, "mmmm")</f>
        <v>August</v>
      </c>
      <c r="C246" t="s">
        <v>16</v>
      </c>
      <c r="D246">
        <v>70.699999999999989</v>
      </c>
      <c r="E246" s="2">
        <v>0.67</v>
      </c>
      <c r="F246">
        <v>33</v>
      </c>
      <c r="G246">
        <v>0.5</v>
      </c>
      <c r="H246">
        <v>29</v>
      </c>
      <c r="I246" s="3">
        <f xml:space="preserve"> G246*H246</f>
        <v>14.5</v>
      </c>
    </row>
    <row r="247" spans="1:9" x14ac:dyDescent="0.25">
      <c r="A247" s="1">
        <v>42971</v>
      </c>
      <c r="B247" s="1" t="str">
        <f>TEXT(A247, "mmmm")</f>
        <v>August</v>
      </c>
      <c r="C247" t="s">
        <v>18</v>
      </c>
      <c r="D247">
        <v>74.599999999999994</v>
      </c>
      <c r="E247" s="2">
        <v>0.59</v>
      </c>
      <c r="F247">
        <v>64</v>
      </c>
      <c r="G247">
        <v>0.5</v>
      </c>
      <c r="H247">
        <v>32</v>
      </c>
      <c r="I247" s="3">
        <f xml:space="preserve"> G247*H247</f>
        <v>16</v>
      </c>
    </row>
    <row r="248" spans="1:9" x14ac:dyDescent="0.25">
      <c r="A248" s="1">
        <v>42972</v>
      </c>
      <c r="B248" s="1" t="str">
        <f>TEXT(A248, "mmmm")</f>
        <v>August</v>
      </c>
      <c r="C248" t="s">
        <v>20</v>
      </c>
      <c r="D248">
        <v>71</v>
      </c>
      <c r="E248" s="2">
        <v>0.63</v>
      </c>
      <c r="F248">
        <v>55</v>
      </c>
      <c r="G248">
        <v>0.5</v>
      </c>
      <c r="H248">
        <v>30</v>
      </c>
      <c r="I248" s="3">
        <f xml:space="preserve"> G248*H248</f>
        <v>15</v>
      </c>
    </row>
    <row r="249" spans="1:9" x14ac:dyDescent="0.25">
      <c r="A249" s="1">
        <v>42973</v>
      </c>
      <c r="B249" s="1" t="str">
        <f>TEXT(A249, "mmmm")</f>
        <v>August</v>
      </c>
      <c r="C249" t="s">
        <v>21</v>
      </c>
      <c r="D249">
        <v>70</v>
      </c>
      <c r="E249" s="2">
        <v>0.63</v>
      </c>
      <c r="F249">
        <v>46</v>
      </c>
      <c r="G249">
        <v>0.5</v>
      </c>
      <c r="H249">
        <v>30</v>
      </c>
      <c r="I249" s="3">
        <f xml:space="preserve"> G249*H249</f>
        <v>15</v>
      </c>
    </row>
    <row r="250" spans="1:9" x14ac:dyDescent="0.25">
      <c r="A250" s="1">
        <v>42974</v>
      </c>
      <c r="B250" s="1" t="str">
        <f>TEXT(A250, "mmmm")</f>
        <v>August</v>
      </c>
      <c r="C250" t="s">
        <v>10</v>
      </c>
      <c r="D250">
        <v>65.699999999999989</v>
      </c>
      <c r="E250" s="2">
        <v>0.65</v>
      </c>
      <c r="F250">
        <v>45</v>
      </c>
      <c r="G250">
        <v>0.5</v>
      </c>
      <c r="H250">
        <v>29</v>
      </c>
      <c r="I250" s="3">
        <f xml:space="preserve"> G250*H250</f>
        <v>14.5</v>
      </c>
    </row>
    <row r="251" spans="1:9" x14ac:dyDescent="0.25">
      <c r="A251" s="1">
        <v>42975</v>
      </c>
      <c r="B251" s="1" t="str">
        <f>TEXT(A251, "mmmm")</f>
        <v>August</v>
      </c>
      <c r="C251" t="s">
        <v>12</v>
      </c>
      <c r="D251">
        <v>77.599999999999994</v>
      </c>
      <c r="E251" s="2">
        <v>0.63</v>
      </c>
      <c r="F251">
        <v>49</v>
      </c>
      <c r="G251">
        <v>0.5</v>
      </c>
      <c r="H251">
        <v>32</v>
      </c>
      <c r="I251" s="3">
        <f xml:space="preserve"> G251*H251</f>
        <v>16</v>
      </c>
    </row>
    <row r="252" spans="1:9" x14ac:dyDescent="0.25">
      <c r="A252" s="1">
        <v>42976</v>
      </c>
      <c r="B252" s="1" t="str">
        <f>TEXT(A252, "mmmm")</f>
        <v>August</v>
      </c>
      <c r="C252" t="s">
        <v>14</v>
      </c>
      <c r="D252">
        <v>75</v>
      </c>
      <c r="E252" s="2">
        <v>0.65</v>
      </c>
      <c r="F252">
        <v>40</v>
      </c>
      <c r="G252">
        <v>0.5</v>
      </c>
      <c r="H252">
        <v>30</v>
      </c>
      <c r="I252" s="3">
        <f xml:space="preserve"> G252*H252</f>
        <v>15</v>
      </c>
    </row>
    <row r="253" spans="1:9" x14ac:dyDescent="0.25">
      <c r="A253" s="1">
        <v>42977</v>
      </c>
      <c r="B253" s="1" t="str">
        <f>TEXT(A253, "mmmm")</f>
        <v>August</v>
      </c>
      <c r="C253" t="s">
        <v>16</v>
      </c>
      <c r="D253">
        <v>72</v>
      </c>
      <c r="E253" s="2">
        <v>0.63</v>
      </c>
      <c r="F253">
        <v>51</v>
      </c>
      <c r="G253">
        <v>0.5</v>
      </c>
      <c r="H253">
        <v>30</v>
      </c>
      <c r="I253" s="3">
        <f xml:space="preserve"> G253*H253</f>
        <v>15</v>
      </c>
    </row>
    <row r="254" spans="1:9" x14ac:dyDescent="0.25">
      <c r="A254" s="1">
        <v>42978</v>
      </c>
      <c r="B254" s="1" t="str">
        <f>TEXT(A254, "mmmm")</f>
        <v>August</v>
      </c>
      <c r="C254" t="s">
        <v>18</v>
      </c>
      <c r="D254">
        <v>67.699999999999989</v>
      </c>
      <c r="E254" s="2">
        <v>0.69</v>
      </c>
      <c r="F254">
        <v>58</v>
      </c>
      <c r="G254">
        <v>0.5</v>
      </c>
      <c r="H254">
        <v>29</v>
      </c>
      <c r="I254" s="3">
        <f xml:space="preserve"> G254*H254</f>
        <v>14.5</v>
      </c>
    </row>
    <row r="255" spans="1:9" x14ac:dyDescent="0.25">
      <c r="A255" s="1">
        <v>42979</v>
      </c>
      <c r="B255" s="1" t="str">
        <f>TEXT(A255, "mmmm")</f>
        <v>September</v>
      </c>
      <c r="C255" t="s">
        <v>20</v>
      </c>
      <c r="D255">
        <v>71.699999999999989</v>
      </c>
      <c r="E255" s="2">
        <v>0.69</v>
      </c>
      <c r="F255">
        <v>41</v>
      </c>
      <c r="G255">
        <v>0.3</v>
      </c>
      <c r="H255">
        <v>29</v>
      </c>
      <c r="I255" s="3">
        <f xml:space="preserve"> G255*H255</f>
        <v>8.6999999999999993</v>
      </c>
    </row>
    <row r="256" spans="1:9" x14ac:dyDescent="0.25">
      <c r="A256" s="1">
        <v>42980</v>
      </c>
      <c r="B256" s="1" t="str">
        <f>TEXT(A256, "mmmm")</f>
        <v>September</v>
      </c>
      <c r="C256" t="s">
        <v>21</v>
      </c>
      <c r="D256">
        <v>67.399999999999991</v>
      </c>
      <c r="E256" s="2">
        <v>0.69</v>
      </c>
      <c r="F256">
        <v>53</v>
      </c>
      <c r="G256">
        <v>0.3</v>
      </c>
      <c r="H256">
        <v>28</v>
      </c>
      <c r="I256" s="3">
        <f xml:space="preserve"> G256*H256</f>
        <v>8.4</v>
      </c>
    </row>
    <row r="257" spans="1:9" x14ac:dyDescent="0.25">
      <c r="A257" s="1">
        <v>42981</v>
      </c>
      <c r="B257" s="1" t="str">
        <f>TEXT(A257, "mmmm")</f>
        <v>September</v>
      </c>
      <c r="C257" t="s">
        <v>10</v>
      </c>
      <c r="D257">
        <v>61.099999999999994</v>
      </c>
      <c r="E257" s="2">
        <v>0.69</v>
      </c>
      <c r="F257">
        <v>50</v>
      </c>
      <c r="G257">
        <v>0.3</v>
      </c>
      <c r="H257">
        <v>27</v>
      </c>
      <c r="I257" s="3">
        <f xml:space="preserve"> G257*H257</f>
        <v>8.1</v>
      </c>
    </row>
    <row r="258" spans="1:9" x14ac:dyDescent="0.25">
      <c r="A258" s="1">
        <v>42982</v>
      </c>
      <c r="B258" s="1" t="str">
        <f>TEXT(A258, "mmmm")</f>
        <v>September</v>
      </c>
      <c r="C258" t="s">
        <v>12</v>
      </c>
      <c r="D258">
        <v>59.8</v>
      </c>
      <c r="E258" s="2">
        <v>0.74</v>
      </c>
      <c r="F258">
        <v>54</v>
      </c>
      <c r="G258">
        <v>0.3</v>
      </c>
      <c r="H258">
        <v>26</v>
      </c>
      <c r="I258" s="3">
        <f xml:space="preserve"> G258*H258</f>
        <v>7.8</v>
      </c>
    </row>
    <row r="259" spans="1:9" x14ac:dyDescent="0.25">
      <c r="A259" s="1">
        <v>42983</v>
      </c>
      <c r="B259" s="1" t="str">
        <f>TEXT(A259, "mmmm")</f>
        <v>September</v>
      </c>
      <c r="C259" t="s">
        <v>14</v>
      </c>
      <c r="D259">
        <v>61.8</v>
      </c>
      <c r="E259" s="2">
        <v>0.71</v>
      </c>
      <c r="F259">
        <v>39</v>
      </c>
      <c r="G259">
        <v>0.3</v>
      </c>
      <c r="H259">
        <v>26</v>
      </c>
      <c r="I259" s="3">
        <f xml:space="preserve"> G259*H259</f>
        <v>7.8</v>
      </c>
    </row>
    <row r="260" spans="1:9" x14ac:dyDescent="0.25">
      <c r="A260" s="1">
        <v>42984</v>
      </c>
      <c r="B260" s="1" t="str">
        <f>TEXT(A260, "mmmm")</f>
        <v>September</v>
      </c>
      <c r="C260" t="s">
        <v>16</v>
      </c>
      <c r="D260">
        <v>71.699999999999989</v>
      </c>
      <c r="E260" s="2">
        <v>0.69</v>
      </c>
      <c r="F260">
        <v>60</v>
      </c>
      <c r="G260">
        <v>0.3</v>
      </c>
      <c r="H260">
        <v>29</v>
      </c>
      <c r="I260" s="3">
        <f xml:space="preserve"> G260*H260</f>
        <v>8.6999999999999993</v>
      </c>
    </row>
    <row r="261" spans="1:9" x14ac:dyDescent="0.25">
      <c r="A261" s="1">
        <v>42985</v>
      </c>
      <c r="B261" s="1" t="str">
        <f>TEXT(A261, "mmmm")</f>
        <v>September</v>
      </c>
      <c r="C261" t="s">
        <v>18</v>
      </c>
      <c r="D261">
        <v>68.399999999999991</v>
      </c>
      <c r="E261" s="2">
        <v>0.67</v>
      </c>
      <c r="F261">
        <v>49</v>
      </c>
      <c r="G261">
        <v>0.3</v>
      </c>
      <c r="H261">
        <v>28</v>
      </c>
      <c r="I261" s="3">
        <f xml:space="preserve"> G261*H261</f>
        <v>8.4</v>
      </c>
    </row>
    <row r="262" spans="1:9" x14ac:dyDescent="0.25">
      <c r="A262" s="1">
        <v>42986</v>
      </c>
      <c r="B262" s="1" t="str">
        <f>TEXT(A262, "mmmm")</f>
        <v>September</v>
      </c>
      <c r="C262" t="s">
        <v>20</v>
      </c>
      <c r="D262">
        <v>65.099999999999994</v>
      </c>
      <c r="E262" s="2">
        <v>0.71</v>
      </c>
      <c r="F262">
        <v>37</v>
      </c>
      <c r="G262">
        <v>0.3</v>
      </c>
      <c r="H262">
        <v>27</v>
      </c>
      <c r="I262" s="3">
        <f xml:space="preserve"> G262*H262</f>
        <v>8.1</v>
      </c>
    </row>
    <row r="263" spans="1:9" x14ac:dyDescent="0.25">
      <c r="A263" s="1">
        <v>42987</v>
      </c>
      <c r="B263" s="1" t="str">
        <f>TEXT(A263, "mmmm")</f>
        <v>September</v>
      </c>
      <c r="C263" t="s">
        <v>21</v>
      </c>
      <c r="D263">
        <v>64.8</v>
      </c>
      <c r="E263" s="2">
        <v>0.77</v>
      </c>
      <c r="F263">
        <v>45</v>
      </c>
      <c r="G263">
        <v>0.3</v>
      </c>
      <c r="H263">
        <v>26</v>
      </c>
      <c r="I263" s="3">
        <f xml:space="preserve"> G263*H263</f>
        <v>7.8</v>
      </c>
    </row>
    <row r="264" spans="1:9" x14ac:dyDescent="0.25">
      <c r="A264" s="1">
        <v>42988</v>
      </c>
      <c r="B264" s="1" t="str">
        <f>TEXT(A264, "mmmm")</f>
        <v>September</v>
      </c>
      <c r="C264" t="s">
        <v>10</v>
      </c>
      <c r="D264">
        <v>61.8</v>
      </c>
      <c r="E264" s="2">
        <v>0.74</v>
      </c>
      <c r="F264">
        <v>50</v>
      </c>
      <c r="G264">
        <v>0.3</v>
      </c>
      <c r="H264">
        <v>26</v>
      </c>
      <c r="I264" s="3">
        <f xml:space="preserve"> G264*H264</f>
        <v>7.8</v>
      </c>
    </row>
    <row r="265" spans="1:9" x14ac:dyDescent="0.25">
      <c r="A265" s="1">
        <v>42989</v>
      </c>
      <c r="B265" s="1" t="str">
        <f>TEXT(A265, "mmmm")</f>
        <v>September</v>
      </c>
      <c r="C265" t="s">
        <v>12</v>
      </c>
      <c r="D265">
        <v>68.399999999999991</v>
      </c>
      <c r="E265" s="2">
        <v>0.69</v>
      </c>
      <c r="F265">
        <v>38</v>
      </c>
      <c r="G265">
        <v>0.3</v>
      </c>
      <c r="H265">
        <v>28</v>
      </c>
      <c r="I265" s="3">
        <f xml:space="preserve"> G265*H265</f>
        <v>8.4</v>
      </c>
    </row>
    <row r="266" spans="1:9" x14ac:dyDescent="0.25">
      <c r="A266" s="1">
        <v>42990</v>
      </c>
      <c r="B266" s="1" t="str">
        <f>TEXT(A266, "mmmm")</f>
        <v>September</v>
      </c>
      <c r="C266" t="s">
        <v>14</v>
      </c>
      <c r="D266">
        <v>61.099999999999994</v>
      </c>
      <c r="E266" s="2">
        <v>0.71</v>
      </c>
      <c r="F266">
        <v>36</v>
      </c>
      <c r="G266">
        <v>0.3</v>
      </c>
      <c r="H266">
        <v>27</v>
      </c>
      <c r="I266" s="3">
        <f xml:space="preserve"> G266*H266</f>
        <v>8.1</v>
      </c>
    </row>
    <row r="267" spans="1:9" x14ac:dyDescent="0.25">
      <c r="A267" s="1">
        <v>42991</v>
      </c>
      <c r="B267" s="1" t="str">
        <f>TEXT(A267, "mmmm")</f>
        <v>September</v>
      </c>
      <c r="C267" t="s">
        <v>16</v>
      </c>
      <c r="D267">
        <v>64.8</v>
      </c>
      <c r="E267" s="2">
        <v>0.71</v>
      </c>
      <c r="F267">
        <v>42</v>
      </c>
      <c r="G267">
        <v>0.3</v>
      </c>
      <c r="H267">
        <v>26</v>
      </c>
      <c r="I267" s="3">
        <f xml:space="preserve"> G267*H267</f>
        <v>7.8</v>
      </c>
    </row>
    <row r="268" spans="1:9" x14ac:dyDescent="0.25">
      <c r="A268" s="1">
        <v>42992</v>
      </c>
      <c r="B268" s="1" t="str">
        <f>TEXT(A268, "mmmm")</f>
        <v>September</v>
      </c>
      <c r="C268" t="s">
        <v>18</v>
      </c>
      <c r="D268">
        <v>63.8</v>
      </c>
      <c r="E268" s="2">
        <v>0.71</v>
      </c>
      <c r="F268">
        <v>29</v>
      </c>
      <c r="G268">
        <v>0.3</v>
      </c>
      <c r="H268">
        <v>26</v>
      </c>
      <c r="I268" s="3">
        <f xml:space="preserve"> G268*H268</f>
        <v>7.8</v>
      </c>
    </row>
    <row r="269" spans="1:9" x14ac:dyDescent="0.25">
      <c r="A269" s="1">
        <v>42993</v>
      </c>
      <c r="B269" s="1" t="str">
        <f>TEXT(A269, "mmmm")</f>
        <v>September</v>
      </c>
      <c r="C269" t="s">
        <v>20</v>
      </c>
      <c r="D269">
        <v>63.399999999999991</v>
      </c>
      <c r="E269" s="2">
        <v>0.67</v>
      </c>
      <c r="F269">
        <v>41</v>
      </c>
      <c r="G269">
        <v>0.3</v>
      </c>
      <c r="H269">
        <v>28</v>
      </c>
      <c r="I269" s="3">
        <f xml:space="preserve"> G269*H269</f>
        <v>8.4</v>
      </c>
    </row>
    <row r="270" spans="1:9" x14ac:dyDescent="0.25">
      <c r="A270" s="1">
        <v>42994</v>
      </c>
      <c r="B270" s="1" t="str">
        <f>TEXT(A270, "mmmm")</f>
        <v>September</v>
      </c>
      <c r="C270" t="s">
        <v>21</v>
      </c>
      <c r="D270">
        <v>68.099999999999994</v>
      </c>
      <c r="E270" s="2">
        <v>0.69</v>
      </c>
      <c r="F270">
        <v>37</v>
      </c>
      <c r="G270">
        <v>0.3</v>
      </c>
      <c r="H270">
        <v>27</v>
      </c>
      <c r="I270" s="3">
        <f xml:space="preserve"> G270*H270</f>
        <v>8.1</v>
      </c>
    </row>
    <row r="271" spans="1:9" x14ac:dyDescent="0.25">
      <c r="A271" s="1">
        <v>42995</v>
      </c>
      <c r="B271" s="1" t="str">
        <f>TEXT(A271, "mmmm")</f>
        <v>September</v>
      </c>
      <c r="C271" t="s">
        <v>10</v>
      </c>
      <c r="D271">
        <v>59.8</v>
      </c>
      <c r="E271" s="2">
        <v>0.71</v>
      </c>
      <c r="F271">
        <v>53</v>
      </c>
      <c r="G271">
        <v>0.3</v>
      </c>
      <c r="H271">
        <v>26</v>
      </c>
      <c r="I271" s="3">
        <f xml:space="preserve"> G271*H271</f>
        <v>7.8</v>
      </c>
    </row>
    <row r="272" spans="1:9" x14ac:dyDescent="0.25">
      <c r="A272" s="1">
        <v>42996</v>
      </c>
      <c r="B272" s="1" t="str">
        <f>TEXT(A272, "mmmm")</f>
        <v>September</v>
      </c>
      <c r="C272" t="s">
        <v>12</v>
      </c>
      <c r="D272">
        <v>64.8</v>
      </c>
      <c r="E272" s="2">
        <v>0.71</v>
      </c>
      <c r="F272">
        <v>37</v>
      </c>
      <c r="G272">
        <v>0.3</v>
      </c>
      <c r="H272">
        <v>26</v>
      </c>
      <c r="I272" s="3">
        <f xml:space="preserve"> G272*H272</f>
        <v>7.8</v>
      </c>
    </row>
    <row r="273" spans="1:9" x14ac:dyDescent="0.25">
      <c r="A273" s="1">
        <v>42997</v>
      </c>
      <c r="B273" s="1" t="str">
        <f>TEXT(A273, "mmmm")</f>
        <v>September</v>
      </c>
      <c r="C273" t="s">
        <v>14</v>
      </c>
      <c r="D273">
        <v>67.399999999999991</v>
      </c>
      <c r="E273" s="2">
        <v>0.67</v>
      </c>
      <c r="F273">
        <v>48</v>
      </c>
      <c r="G273">
        <v>0.3</v>
      </c>
      <c r="H273">
        <v>28</v>
      </c>
      <c r="I273" s="3">
        <f xml:space="preserve"> G273*H273</f>
        <v>8.4</v>
      </c>
    </row>
    <row r="274" spans="1:9" x14ac:dyDescent="0.25">
      <c r="A274" s="1">
        <v>42998</v>
      </c>
      <c r="B274" s="1" t="str">
        <f>TEXT(A274, "mmmm")</f>
        <v>September</v>
      </c>
      <c r="C274" t="s">
        <v>16</v>
      </c>
      <c r="D274">
        <v>67.099999999999994</v>
      </c>
      <c r="E274" s="2">
        <v>0.69</v>
      </c>
      <c r="F274">
        <v>52</v>
      </c>
      <c r="G274">
        <v>0.3</v>
      </c>
      <c r="H274">
        <v>27</v>
      </c>
      <c r="I274" s="3">
        <f xml:space="preserve"> G274*H274</f>
        <v>8.1</v>
      </c>
    </row>
    <row r="275" spans="1:9" x14ac:dyDescent="0.25">
      <c r="A275" s="1">
        <v>42999</v>
      </c>
      <c r="B275" s="1" t="str">
        <f>TEXT(A275, "mmmm")</f>
        <v>September</v>
      </c>
      <c r="C275" t="s">
        <v>18</v>
      </c>
      <c r="D275">
        <v>59.8</v>
      </c>
      <c r="E275" s="2">
        <v>0.71</v>
      </c>
      <c r="F275">
        <v>42</v>
      </c>
      <c r="G275">
        <v>0.3</v>
      </c>
      <c r="H275">
        <v>26</v>
      </c>
      <c r="I275" s="3">
        <f xml:space="preserve"> G275*H275</f>
        <v>7.8</v>
      </c>
    </row>
    <row r="276" spans="1:9" x14ac:dyDescent="0.25">
      <c r="A276" s="1">
        <v>43000</v>
      </c>
      <c r="B276" s="1" t="str">
        <f>TEXT(A276, "mmmm")</f>
        <v>September</v>
      </c>
      <c r="C276" t="s">
        <v>20</v>
      </c>
      <c r="D276">
        <v>64.8</v>
      </c>
      <c r="E276" s="2">
        <v>0.74</v>
      </c>
      <c r="F276">
        <v>34</v>
      </c>
      <c r="G276">
        <v>0.3</v>
      </c>
      <c r="H276">
        <v>26</v>
      </c>
      <c r="I276" s="3">
        <f xml:space="preserve"> G276*H276</f>
        <v>7.8</v>
      </c>
    </row>
    <row r="277" spans="1:9" x14ac:dyDescent="0.25">
      <c r="A277" s="1">
        <v>43001</v>
      </c>
      <c r="B277" s="1" t="str">
        <f>TEXT(A277, "mmmm")</f>
        <v>September</v>
      </c>
      <c r="C277" t="s">
        <v>21</v>
      </c>
      <c r="D277">
        <v>63.399999999999991</v>
      </c>
      <c r="E277" s="2">
        <v>0.71</v>
      </c>
      <c r="F277">
        <v>39</v>
      </c>
      <c r="G277">
        <v>0.3</v>
      </c>
      <c r="H277">
        <v>28</v>
      </c>
      <c r="I277" s="3">
        <f xml:space="preserve"> G277*H277</f>
        <v>8.4</v>
      </c>
    </row>
    <row r="278" spans="1:9" x14ac:dyDescent="0.25">
      <c r="A278" s="1">
        <v>43002</v>
      </c>
      <c r="B278" s="1" t="str">
        <f>TEXT(A278, "mmmm")</f>
        <v>September</v>
      </c>
      <c r="C278" t="s">
        <v>10</v>
      </c>
      <c r="D278">
        <v>63.399999999999991</v>
      </c>
      <c r="E278" s="2">
        <v>0.71</v>
      </c>
      <c r="F278">
        <v>43</v>
      </c>
      <c r="G278">
        <v>0.3</v>
      </c>
      <c r="H278">
        <v>28</v>
      </c>
      <c r="I278" s="3">
        <f xml:space="preserve"> G278*H278</f>
        <v>8.4</v>
      </c>
    </row>
    <row r="279" spans="1:9" x14ac:dyDescent="0.25">
      <c r="A279" s="1">
        <v>43003</v>
      </c>
      <c r="B279" s="1" t="str">
        <f>TEXT(A279, "mmmm")</f>
        <v>September</v>
      </c>
      <c r="C279" t="s">
        <v>12</v>
      </c>
      <c r="D279">
        <v>61.099999999999994</v>
      </c>
      <c r="E279" s="2">
        <v>0.71</v>
      </c>
      <c r="F279">
        <v>33</v>
      </c>
      <c r="G279">
        <v>0.3</v>
      </c>
      <c r="H279">
        <v>27</v>
      </c>
      <c r="I279" s="3">
        <f xml:space="preserve"> G279*H279</f>
        <v>8.1</v>
      </c>
    </row>
    <row r="280" spans="1:9" x14ac:dyDescent="0.25">
      <c r="A280" s="1">
        <v>43004</v>
      </c>
      <c r="B280" s="1" t="str">
        <f>TEXT(A280, "mmmm")</f>
        <v>September</v>
      </c>
      <c r="C280" t="s">
        <v>14</v>
      </c>
      <c r="D280">
        <v>61.8</v>
      </c>
      <c r="E280" s="2">
        <v>0.77</v>
      </c>
      <c r="F280">
        <v>51</v>
      </c>
      <c r="G280">
        <v>0.3</v>
      </c>
      <c r="H280">
        <v>26</v>
      </c>
      <c r="I280" s="3">
        <f xml:space="preserve"> G280*H280</f>
        <v>7.8</v>
      </c>
    </row>
    <row r="281" spans="1:9" x14ac:dyDescent="0.25">
      <c r="A281" s="1">
        <v>43005</v>
      </c>
      <c r="B281" s="1" t="str">
        <f>TEXT(A281, "mmmm")</f>
        <v>September</v>
      </c>
      <c r="C281" t="s">
        <v>16</v>
      </c>
      <c r="D281">
        <v>70.699999999999989</v>
      </c>
      <c r="E281" s="2">
        <v>0.67</v>
      </c>
      <c r="F281">
        <v>51</v>
      </c>
      <c r="G281">
        <v>0.3</v>
      </c>
      <c r="H281">
        <v>29</v>
      </c>
      <c r="I281" s="3">
        <f xml:space="preserve"> G281*H281</f>
        <v>8.6999999999999993</v>
      </c>
    </row>
    <row r="282" spans="1:9" x14ac:dyDescent="0.25">
      <c r="A282" s="1">
        <v>43006</v>
      </c>
      <c r="B282" s="1" t="str">
        <f>TEXT(A282, "mmmm")</f>
        <v>September</v>
      </c>
      <c r="C282" t="s">
        <v>18</v>
      </c>
      <c r="D282">
        <v>67.399999999999991</v>
      </c>
      <c r="E282" s="2">
        <v>0.69</v>
      </c>
      <c r="F282">
        <v>38</v>
      </c>
      <c r="G282">
        <v>0.3</v>
      </c>
      <c r="H282">
        <v>28</v>
      </c>
      <c r="I282" s="3">
        <f xml:space="preserve"> G282*H282</f>
        <v>8.4</v>
      </c>
    </row>
    <row r="283" spans="1:9" x14ac:dyDescent="0.25">
      <c r="A283" s="1">
        <v>43007</v>
      </c>
      <c r="B283" s="1" t="str">
        <f>TEXT(A283, "mmmm")</f>
        <v>September</v>
      </c>
      <c r="C283" t="s">
        <v>20</v>
      </c>
      <c r="D283">
        <v>66.099999999999994</v>
      </c>
      <c r="E283" s="2">
        <v>0.71</v>
      </c>
      <c r="F283">
        <v>48</v>
      </c>
      <c r="G283">
        <v>0.3</v>
      </c>
      <c r="H283">
        <v>27</v>
      </c>
      <c r="I283" s="3">
        <f xml:space="preserve"> G283*H283</f>
        <v>8.1</v>
      </c>
    </row>
    <row r="284" spans="1:9" x14ac:dyDescent="0.25">
      <c r="A284" s="1">
        <v>43008</v>
      </c>
      <c r="B284" s="1" t="str">
        <f>TEXT(A284, "mmmm")</f>
        <v>September</v>
      </c>
      <c r="C284" t="s">
        <v>21</v>
      </c>
      <c r="D284">
        <v>64.8</v>
      </c>
      <c r="E284" s="2">
        <v>0.74</v>
      </c>
      <c r="F284">
        <v>29</v>
      </c>
      <c r="G284">
        <v>0.3</v>
      </c>
      <c r="H284">
        <v>26</v>
      </c>
      <c r="I284" s="3">
        <f xml:space="preserve"> G284*H284</f>
        <v>7.8</v>
      </c>
    </row>
    <row r="285" spans="1:9" x14ac:dyDescent="0.25">
      <c r="A285" s="1">
        <v>43009</v>
      </c>
      <c r="B285" s="1" t="str">
        <f>TEXT(A285, "mmmm")</f>
        <v>October</v>
      </c>
      <c r="C285" t="s">
        <v>10</v>
      </c>
      <c r="D285">
        <v>56.499999999999993</v>
      </c>
      <c r="E285" s="2">
        <v>0.8</v>
      </c>
      <c r="F285">
        <v>43</v>
      </c>
      <c r="G285">
        <v>0.3</v>
      </c>
      <c r="H285">
        <v>25</v>
      </c>
      <c r="I285" s="3">
        <f xml:space="preserve"> G285*H285</f>
        <v>7.5</v>
      </c>
    </row>
    <row r="286" spans="1:9" x14ac:dyDescent="0.25">
      <c r="A286" s="1">
        <v>43010</v>
      </c>
      <c r="B286" s="1" t="str">
        <f>TEXT(A286, "mmmm")</f>
        <v>October</v>
      </c>
      <c r="C286" t="s">
        <v>12</v>
      </c>
      <c r="D286">
        <v>58.499999999999993</v>
      </c>
      <c r="E286" s="2">
        <v>0.74</v>
      </c>
      <c r="F286">
        <v>32</v>
      </c>
      <c r="G286">
        <v>0.3</v>
      </c>
      <c r="H286">
        <v>25</v>
      </c>
      <c r="I286" s="3">
        <f xml:space="preserve"> G286*H286</f>
        <v>7.5</v>
      </c>
    </row>
    <row r="287" spans="1:9" x14ac:dyDescent="0.25">
      <c r="A287" s="1">
        <v>43011</v>
      </c>
      <c r="B287" s="1" t="str">
        <f>TEXT(A287, "mmmm")</f>
        <v>October</v>
      </c>
      <c r="C287" t="s">
        <v>14</v>
      </c>
      <c r="D287">
        <v>59.199999999999996</v>
      </c>
      <c r="E287" s="2">
        <v>0.8</v>
      </c>
      <c r="F287">
        <v>34</v>
      </c>
      <c r="G287">
        <v>0.3</v>
      </c>
      <c r="H287">
        <v>24</v>
      </c>
      <c r="I287" s="3">
        <f xml:space="preserve"> G287*H287</f>
        <v>7.1999999999999993</v>
      </c>
    </row>
    <row r="288" spans="1:9" x14ac:dyDescent="0.25">
      <c r="A288" s="1">
        <v>43012</v>
      </c>
      <c r="B288" s="1" t="str">
        <f>TEXT(A288, "mmmm")</f>
        <v>October</v>
      </c>
      <c r="C288" t="s">
        <v>16</v>
      </c>
      <c r="D288">
        <v>61.199999999999996</v>
      </c>
      <c r="E288" s="2">
        <v>0.77</v>
      </c>
      <c r="F288">
        <v>33</v>
      </c>
      <c r="G288">
        <v>0.3</v>
      </c>
      <c r="H288">
        <v>24</v>
      </c>
      <c r="I288" s="3">
        <f xml:space="preserve"> G288*H288</f>
        <v>7.1999999999999993</v>
      </c>
    </row>
    <row r="289" spans="1:9" x14ac:dyDescent="0.25">
      <c r="A289" s="1">
        <v>43013</v>
      </c>
      <c r="B289" s="1" t="str">
        <f>TEXT(A289, "mmmm")</f>
        <v>October</v>
      </c>
      <c r="C289" t="s">
        <v>18</v>
      </c>
      <c r="D289">
        <v>60.499999999999993</v>
      </c>
      <c r="E289" s="2">
        <v>0.8</v>
      </c>
      <c r="F289">
        <v>33</v>
      </c>
      <c r="G289">
        <v>0.3</v>
      </c>
      <c r="H289">
        <v>25</v>
      </c>
      <c r="I289" s="3">
        <f xml:space="preserve"> G289*H289</f>
        <v>7.5</v>
      </c>
    </row>
    <row r="290" spans="1:9" x14ac:dyDescent="0.25">
      <c r="A290" s="1">
        <v>43014</v>
      </c>
      <c r="B290" s="1" t="str">
        <f>TEXT(A290, "mmmm")</f>
        <v>October</v>
      </c>
      <c r="C290" t="s">
        <v>20</v>
      </c>
      <c r="D290">
        <v>62.499999999999993</v>
      </c>
      <c r="E290" s="2">
        <v>0.74</v>
      </c>
      <c r="F290">
        <v>42</v>
      </c>
      <c r="G290">
        <v>0.3</v>
      </c>
      <c r="H290">
        <v>25</v>
      </c>
      <c r="I290" s="3">
        <f xml:space="preserve"> G290*H290</f>
        <v>7.5</v>
      </c>
    </row>
    <row r="291" spans="1:9" x14ac:dyDescent="0.25">
      <c r="A291" s="1">
        <v>43015</v>
      </c>
      <c r="B291" s="1" t="str">
        <f>TEXT(A291, "mmmm")</f>
        <v>October</v>
      </c>
      <c r="C291" t="s">
        <v>21</v>
      </c>
      <c r="D291">
        <v>63.499999999999993</v>
      </c>
      <c r="E291" s="2">
        <v>0.8</v>
      </c>
      <c r="F291">
        <v>31</v>
      </c>
      <c r="G291">
        <v>0.3</v>
      </c>
      <c r="H291">
        <v>25</v>
      </c>
      <c r="I291" s="3">
        <f xml:space="preserve"> G291*H291</f>
        <v>7.5</v>
      </c>
    </row>
    <row r="292" spans="1:9" x14ac:dyDescent="0.25">
      <c r="A292" s="1">
        <v>43016</v>
      </c>
      <c r="B292" s="1" t="str">
        <f>TEXT(A292, "mmmm")</f>
        <v>October</v>
      </c>
      <c r="C292" t="s">
        <v>10</v>
      </c>
      <c r="D292">
        <v>60.199999999999996</v>
      </c>
      <c r="E292" s="2">
        <v>0.8</v>
      </c>
      <c r="F292">
        <v>47</v>
      </c>
      <c r="G292">
        <v>0.3</v>
      </c>
      <c r="H292">
        <v>24</v>
      </c>
      <c r="I292" s="3">
        <f xml:space="preserve"> G292*H292</f>
        <v>7.1999999999999993</v>
      </c>
    </row>
    <row r="293" spans="1:9" x14ac:dyDescent="0.25">
      <c r="A293" s="1">
        <v>43017</v>
      </c>
      <c r="B293" s="1" t="str">
        <f>TEXT(A293, "mmmm")</f>
        <v>October</v>
      </c>
      <c r="C293" t="s">
        <v>12</v>
      </c>
      <c r="D293">
        <v>63.499999999999993</v>
      </c>
      <c r="E293" s="2">
        <v>0.74</v>
      </c>
      <c r="F293">
        <v>47</v>
      </c>
      <c r="G293">
        <v>0.3</v>
      </c>
      <c r="H293">
        <v>25</v>
      </c>
      <c r="I293" s="3">
        <f xml:space="preserve"> G293*H293</f>
        <v>7.5</v>
      </c>
    </row>
    <row r="294" spans="1:9" x14ac:dyDescent="0.25">
      <c r="A294" s="1">
        <v>43018</v>
      </c>
      <c r="B294" s="1" t="str">
        <f>TEXT(A294, "mmmm")</f>
        <v>October</v>
      </c>
      <c r="C294" t="s">
        <v>14</v>
      </c>
      <c r="D294">
        <v>58.499999999999993</v>
      </c>
      <c r="E294" s="2">
        <v>0.74</v>
      </c>
      <c r="F294">
        <v>51</v>
      </c>
      <c r="G294">
        <v>0.3</v>
      </c>
      <c r="H294">
        <v>25</v>
      </c>
      <c r="I294" s="3">
        <f xml:space="preserve"> G294*H294</f>
        <v>7.5</v>
      </c>
    </row>
    <row r="295" spans="1:9" x14ac:dyDescent="0.25">
      <c r="A295" s="1">
        <v>43019</v>
      </c>
      <c r="B295" s="1" t="str">
        <f>TEXT(A295, "mmmm")</f>
        <v>October</v>
      </c>
      <c r="C295" t="s">
        <v>16</v>
      </c>
      <c r="D295">
        <v>61.499999999999993</v>
      </c>
      <c r="E295" s="2">
        <v>0.77</v>
      </c>
      <c r="F295">
        <v>47</v>
      </c>
      <c r="G295">
        <v>0.3</v>
      </c>
      <c r="H295">
        <v>25</v>
      </c>
      <c r="I295" s="3">
        <f xml:space="preserve"> G295*H295</f>
        <v>7.5</v>
      </c>
    </row>
    <row r="296" spans="1:9" x14ac:dyDescent="0.25">
      <c r="A296" s="1">
        <v>43020</v>
      </c>
      <c r="B296" s="1" t="str">
        <f>TEXT(A296, "mmmm")</f>
        <v>October</v>
      </c>
      <c r="C296" t="s">
        <v>18</v>
      </c>
      <c r="D296">
        <v>58.199999999999996</v>
      </c>
      <c r="E296" s="2">
        <v>0.77</v>
      </c>
      <c r="F296">
        <v>39</v>
      </c>
      <c r="G296">
        <v>0.3</v>
      </c>
      <c r="H296">
        <v>24</v>
      </c>
      <c r="I296" s="3">
        <f xml:space="preserve"> G296*H296</f>
        <v>7.1999999999999993</v>
      </c>
    </row>
    <row r="297" spans="1:9" x14ac:dyDescent="0.25">
      <c r="A297" s="1">
        <v>43021</v>
      </c>
      <c r="B297" s="1" t="str">
        <f>TEXT(A297, "mmmm")</f>
        <v>October</v>
      </c>
      <c r="C297" t="s">
        <v>20</v>
      </c>
      <c r="D297">
        <v>61.499999999999993</v>
      </c>
      <c r="E297" s="2">
        <v>0.8</v>
      </c>
      <c r="F297">
        <v>28</v>
      </c>
      <c r="G297">
        <v>0.3</v>
      </c>
      <c r="H297">
        <v>25</v>
      </c>
      <c r="I297" s="3">
        <f xml:space="preserve"> G297*H297</f>
        <v>7.5</v>
      </c>
    </row>
    <row r="298" spans="1:9" x14ac:dyDescent="0.25">
      <c r="A298" s="1">
        <v>43022</v>
      </c>
      <c r="B298" s="1" t="str">
        <f>TEXT(A298, "mmmm")</f>
        <v>October</v>
      </c>
      <c r="C298" t="s">
        <v>21</v>
      </c>
      <c r="D298">
        <v>59.499999999999993</v>
      </c>
      <c r="E298" s="2">
        <v>0.74</v>
      </c>
      <c r="F298">
        <v>28</v>
      </c>
      <c r="G298">
        <v>0.3</v>
      </c>
      <c r="H298">
        <v>25</v>
      </c>
      <c r="I298" s="3">
        <f xml:space="preserve"> G298*H298</f>
        <v>7.5</v>
      </c>
    </row>
    <row r="299" spans="1:9" x14ac:dyDescent="0.25">
      <c r="A299" s="1">
        <v>43023</v>
      </c>
      <c r="B299" s="1" t="str">
        <f>TEXT(A299, "mmmm")</f>
        <v>October</v>
      </c>
      <c r="C299" t="s">
        <v>10</v>
      </c>
      <c r="D299">
        <v>61.499999999999993</v>
      </c>
      <c r="E299" s="2">
        <v>0.74</v>
      </c>
      <c r="F299">
        <v>36</v>
      </c>
      <c r="G299">
        <v>0.3</v>
      </c>
      <c r="H299">
        <v>25</v>
      </c>
      <c r="I299" s="3">
        <f xml:space="preserve"> G299*H299</f>
        <v>7.5</v>
      </c>
    </row>
    <row r="300" spans="1:9" x14ac:dyDescent="0.25">
      <c r="A300" s="1">
        <v>43024</v>
      </c>
      <c r="B300" s="1" t="str">
        <f>TEXT(A300, "mmmm")</f>
        <v>October</v>
      </c>
      <c r="C300" t="s">
        <v>12</v>
      </c>
      <c r="D300">
        <v>58.199999999999996</v>
      </c>
      <c r="E300" s="2">
        <v>0.8</v>
      </c>
      <c r="F300">
        <v>28</v>
      </c>
      <c r="G300">
        <v>0.3</v>
      </c>
      <c r="H300">
        <v>24</v>
      </c>
      <c r="I300" s="3">
        <f xml:space="preserve"> G300*H300</f>
        <v>7.1999999999999993</v>
      </c>
    </row>
    <row r="301" spans="1:9" x14ac:dyDescent="0.25">
      <c r="A301" s="1">
        <v>43025</v>
      </c>
      <c r="B301" s="1" t="str">
        <f>TEXT(A301, "mmmm")</f>
        <v>October</v>
      </c>
      <c r="C301" t="s">
        <v>14</v>
      </c>
      <c r="D301">
        <v>58.499999999999993</v>
      </c>
      <c r="E301" s="2">
        <v>0.77</v>
      </c>
      <c r="F301">
        <v>46</v>
      </c>
      <c r="G301">
        <v>0.3</v>
      </c>
      <c r="H301">
        <v>25</v>
      </c>
      <c r="I301" s="3">
        <f xml:space="preserve"> G301*H301</f>
        <v>7.5</v>
      </c>
    </row>
    <row r="302" spans="1:9" x14ac:dyDescent="0.25">
      <c r="A302" s="1">
        <v>43026</v>
      </c>
      <c r="B302" s="1" t="str">
        <f>TEXT(A302, "mmmm")</f>
        <v>October</v>
      </c>
      <c r="C302" t="s">
        <v>16</v>
      </c>
      <c r="D302">
        <v>62.499999999999993</v>
      </c>
      <c r="E302" s="2">
        <v>0.77</v>
      </c>
      <c r="F302">
        <v>33</v>
      </c>
      <c r="G302">
        <v>0.3</v>
      </c>
      <c r="H302">
        <v>25</v>
      </c>
      <c r="I302" s="3">
        <f xml:space="preserve"> G302*H302</f>
        <v>7.5</v>
      </c>
    </row>
    <row r="303" spans="1:9" x14ac:dyDescent="0.25">
      <c r="A303" s="1">
        <v>43027</v>
      </c>
      <c r="B303" s="1" t="str">
        <f>TEXT(A303, "mmmm")</f>
        <v>October</v>
      </c>
      <c r="C303" t="s">
        <v>18</v>
      </c>
      <c r="D303">
        <v>60.499999999999993</v>
      </c>
      <c r="E303" s="2">
        <v>0.8</v>
      </c>
      <c r="F303">
        <v>41</v>
      </c>
      <c r="G303">
        <v>0.3</v>
      </c>
      <c r="H303">
        <v>25</v>
      </c>
      <c r="I303" s="3">
        <f xml:space="preserve"> G303*H303</f>
        <v>7.5</v>
      </c>
    </row>
    <row r="304" spans="1:9" x14ac:dyDescent="0.25">
      <c r="A304" s="1">
        <v>43028</v>
      </c>
      <c r="B304" s="1" t="str">
        <f>TEXT(A304, "mmmm")</f>
        <v>October</v>
      </c>
      <c r="C304" t="s">
        <v>20</v>
      </c>
      <c r="D304">
        <v>60.199999999999996</v>
      </c>
      <c r="E304" s="2">
        <v>0.8</v>
      </c>
      <c r="F304">
        <v>50</v>
      </c>
      <c r="G304">
        <v>0.3</v>
      </c>
      <c r="H304">
        <v>24</v>
      </c>
      <c r="I304" s="3">
        <f xml:space="preserve"> G304*H304</f>
        <v>7.1999999999999993</v>
      </c>
    </row>
    <row r="305" spans="1:9" x14ac:dyDescent="0.25">
      <c r="A305" s="1">
        <v>43029</v>
      </c>
      <c r="B305" s="1" t="str">
        <f>TEXT(A305, "mmmm")</f>
        <v>October</v>
      </c>
      <c r="C305" t="s">
        <v>21</v>
      </c>
      <c r="D305">
        <v>56.199999999999996</v>
      </c>
      <c r="E305" s="2">
        <v>0.83</v>
      </c>
      <c r="F305">
        <v>28</v>
      </c>
      <c r="G305">
        <v>0.3</v>
      </c>
      <c r="H305">
        <v>24</v>
      </c>
      <c r="I305" s="3">
        <f xml:space="preserve"> G305*H305</f>
        <v>7.1999999999999993</v>
      </c>
    </row>
    <row r="306" spans="1:9" x14ac:dyDescent="0.25">
      <c r="A306" s="1">
        <v>43030</v>
      </c>
      <c r="B306" s="1" t="str">
        <f>TEXT(A306, "mmmm")</f>
        <v>October</v>
      </c>
      <c r="C306" t="s">
        <v>10</v>
      </c>
      <c r="D306">
        <v>57.499999999999993</v>
      </c>
      <c r="E306" s="2">
        <v>0.77</v>
      </c>
      <c r="F306">
        <v>35</v>
      </c>
      <c r="G306">
        <v>0.3</v>
      </c>
      <c r="H306">
        <v>25</v>
      </c>
      <c r="I306" s="3">
        <f xml:space="preserve"> G306*H306</f>
        <v>7.5</v>
      </c>
    </row>
    <row r="307" spans="1:9" x14ac:dyDescent="0.25">
      <c r="A307" s="1">
        <v>43031</v>
      </c>
      <c r="B307" s="1" t="str">
        <f>TEXT(A307, "mmmm")</f>
        <v>October</v>
      </c>
      <c r="C307" t="s">
        <v>12</v>
      </c>
      <c r="D307">
        <v>58.499999999999993</v>
      </c>
      <c r="E307" s="2">
        <v>0.8</v>
      </c>
      <c r="F307">
        <v>50</v>
      </c>
      <c r="G307">
        <v>0.3</v>
      </c>
      <c r="H307">
        <v>25</v>
      </c>
      <c r="I307" s="3">
        <f xml:space="preserve"> G307*H307</f>
        <v>7.5</v>
      </c>
    </row>
    <row r="308" spans="1:9" x14ac:dyDescent="0.25">
      <c r="A308" s="1">
        <v>43032</v>
      </c>
      <c r="B308" s="1" t="str">
        <f>TEXT(A308, "mmmm")</f>
        <v>October</v>
      </c>
      <c r="C308" t="s">
        <v>14</v>
      </c>
      <c r="D308">
        <v>61.499999999999993</v>
      </c>
      <c r="E308" s="2">
        <v>0.74</v>
      </c>
      <c r="F308">
        <v>48</v>
      </c>
      <c r="G308">
        <v>0.3</v>
      </c>
      <c r="H308">
        <v>25</v>
      </c>
      <c r="I308" s="3">
        <f xml:space="preserve"> G308*H308</f>
        <v>7.5</v>
      </c>
    </row>
    <row r="309" spans="1:9" x14ac:dyDescent="0.25">
      <c r="A309" s="1">
        <v>43033</v>
      </c>
      <c r="B309" s="1" t="str">
        <f>TEXT(A309, "mmmm")</f>
        <v>October</v>
      </c>
      <c r="C309" t="s">
        <v>16</v>
      </c>
      <c r="D309">
        <v>61.199999999999996</v>
      </c>
      <c r="E309" s="2">
        <v>0.8</v>
      </c>
      <c r="F309">
        <v>44</v>
      </c>
      <c r="G309">
        <v>0.3</v>
      </c>
      <c r="H309">
        <v>24</v>
      </c>
      <c r="I309" s="3">
        <f xml:space="preserve"> G309*H309</f>
        <v>7.1999999999999993</v>
      </c>
    </row>
    <row r="310" spans="1:9" x14ac:dyDescent="0.25">
      <c r="A310" s="1">
        <v>43034</v>
      </c>
      <c r="B310" s="1" t="str">
        <f>TEXT(A310, "mmmm")</f>
        <v>October</v>
      </c>
      <c r="C310" t="s">
        <v>18</v>
      </c>
      <c r="D310">
        <v>54.199999999999996</v>
      </c>
      <c r="E310" s="2">
        <v>0.77</v>
      </c>
      <c r="F310">
        <v>47</v>
      </c>
      <c r="G310">
        <v>0.3</v>
      </c>
      <c r="H310">
        <v>24</v>
      </c>
      <c r="I310" s="3">
        <f xml:space="preserve"> G310*H310</f>
        <v>7.1999999999999993</v>
      </c>
    </row>
    <row r="311" spans="1:9" x14ac:dyDescent="0.25">
      <c r="A311" s="1">
        <v>43035</v>
      </c>
      <c r="B311" s="1" t="str">
        <f>TEXT(A311, "mmmm")</f>
        <v>October</v>
      </c>
      <c r="C311" t="s">
        <v>20</v>
      </c>
      <c r="D311">
        <v>62.8</v>
      </c>
      <c r="E311" s="2">
        <v>0.71</v>
      </c>
      <c r="F311">
        <v>52</v>
      </c>
      <c r="G311">
        <v>0.3</v>
      </c>
      <c r="H311">
        <v>26</v>
      </c>
      <c r="I311" s="3">
        <f xml:space="preserve"> G311*H311</f>
        <v>7.8</v>
      </c>
    </row>
    <row r="312" spans="1:9" x14ac:dyDescent="0.25">
      <c r="A312" s="1">
        <v>43036</v>
      </c>
      <c r="B312" s="1" t="str">
        <f t="shared" ref="B268:B331" si="4">TEXT(A312, "mmmm")</f>
        <v>October</v>
      </c>
      <c r="C312" t="s">
        <v>21</v>
      </c>
      <c r="D312">
        <v>57.499999999999993</v>
      </c>
      <c r="E312" s="2">
        <v>0.77</v>
      </c>
      <c r="F312">
        <v>28</v>
      </c>
      <c r="G312">
        <v>0.3</v>
      </c>
      <c r="H312">
        <v>25</v>
      </c>
      <c r="I312" s="3">
        <f t="shared" ref="I268:I331" si="5" xml:space="preserve"> G312*H312</f>
        <v>7.5</v>
      </c>
    </row>
    <row r="313" spans="1:9" x14ac:dyDescent="0.25">
      <c r="A313" s="1">
        <v>43037</v>
      </c>
      <c r="B313" s="1" t="str">
        <f t="shared" si="4"/>
        <v>October</v>
      </c>
      <c r="C313" t="s">
        <v>10</v>
      </c>
      <c r="D313">
        <v>61.499999999999993</v>
      </c>
      <c r="E313" s="2">
        <v>0.8</v>
      </c>
      <c r="F313">
        <v>34</v>
      </c>
      <c r="G313">
        <v>0.3</v>
      </c>
      <c r="H313">
        <v>25</v>
      </c>
      <c r="I313" s="3">
        <f t="shared" si="5"/>
        <v>7.5</v>
      </c>
    </row>
    <row r="314" spans="1:9" x14ac:dyDescent="0.25">
      <c r="A314" s="1">
        <v>43038</v>
      </c>
      <c r="B314" s="1" t="str">
        <f t="shared" si="4"/>
        <v>October</v>
      </c>
      <c r="C314" t="s">
        <v>12</v>
      </c>
      <c r="D314">
        <v>58.199999999999996</v>
      </c>
      <c r="E314" s="2">
        <v>0.77</v>
      </c>
      <c r="F314">
        <v>35</v>
      </c>
      <c r="G314">
        <v>0.3</v>
      </c>
      <c r="H314">
        <v>24</v>
      </c>
      <c r="I314" s="3">
        <f t="shared" si="5"/>
        <v>7.1999999999999993</v>
      </c>
    </row>
    <row r="315" spans="1:9" x14ac:dyDescent="0.25">
      <c r="A315" s="1">
        <v>43039</v>
      </c>
      <c r="B315" s="1" t="str">
        <f t="shared" si="4"/>
        <v>October</v>
      </c>
      <c r="C315" t="s">
        <v>14</v>
      </c>
      <c r="D315">
        <v>54.199999999999996</v>
      </c>
      <c r="E315" s="2">
        <v>0.77</v>
      </c>
      <c r="F315">
        <v>38</v>
      </c>
      <c r="G315">
        <v>0.3</v>
      </c>
      <c r="H315">
        <v>24</v>
      </c>
      <c r="I315" s="3">
        <f t="shared" si="5"/>
        <v>7.1999999999999993</v>
      </c>
    </row>
    <row r="316" spans="1:9" x14ac:dyDescent="0.25">
      <c r="A316" s="1">
        <v>43040</v>
      </c>
      <c r="B316" s="1" t="str">
        <f t="shared" si="4"/>
        <v>November</v>
      </c>
      <c r="C316" t="s">
        <v>16</v>
      </c>
      <c r="D316">
        <v>51.9</v>
      </c>
      <c r="E316" s="2">
        <v>0.83</v>
      </c>
      <c r="F316">
        <v>43</v>
      </c>
      <c r="G316">
        <v>0.3</v>
      </c>
      <c r="H316">
        <v>23</v>
      </c>
      <c r="I316" s="3">
        <f t="shared" si="5"/>
        <v>6.8999999999999995</v>
      </c>
    </row>
    <row r="317" spans="1:9" x14ac:dyDescent="0.25">
      <c r="A317" s="1">
        <v>43041</v>
      </c>
      <c r="B317" s="1" t="str">
        <f t="shared" si="4"/>
        <v>November</v>
      </c>
      <c r="C317" t="s">
        <v>18</v>
      </c>
      <c r="D317">
        <v>53.599999999999994</v>
      </c>
      <c r="E317" s="2">
        <v>0.91</v>
      </c>
      <c r="F317">
        <v>46</v>
      </c>
      <c r="G317">
        <v>0.3</v>
      </c>
      <c r="H317">
        <v>22</v>
      </c>
      <c r="I317" s="3">
        <f t="shared" si="5"/>
        <v>6.6</v>
      </c>
    </row>
    <row r="318" spans="1:9" x14ac:dyDescent="0.25">
      <c r="A318" s="1">
        <v>43042</v>
      </c>
      <c r="B318" s="1" t="str">
        <f t="shared" si="4"/>
        <v>November</v>
      </c>
      <c r="C318" t="s">
        <v>20</v>
      </c>
      <c r="D318">
        <v>51.3</v>
      </c>
      <c r="E318" s="2">
        <v>0.87</v>
      </c>
      <c r="F318">
        <v>38</v>
      </c>
      <c r="G318">
        <v>0.3</v>
      </c>
      <c r="H318">
        <v>21</v>
      </c>
      <c r="I318" s="3">
        <f t="shared" si="5"/>
        <v>6.3</v>
      </c>
    </row>
    <row r="319" spans="1:9" x14ac:dyDescent="0.25">
      <c r="A319" s="1">
        <v>43043</v>
      </c>
      <c r="B319" s="1" t="str">
        <f t="shared" si="4"/>
        <v>November</v>
      </c>
      <c r="C319" t="s">
        <v>21</v>
      </c>
      <c r="D319">
        <v>48.699999999999996</v>
      </c>
      <c r="E319" s="2">
        <v>0.95</v>
      </c>
      <c r="F319">
        <v>39</v>
      </c>
      <c r="G319">
        <v>0.3</v>
      </c>
      <c r="H319">
        <v>19</v>
      </c>
      <c r="I319" s="3">
        <f t="shared" si="5"/>
        <v>5.7</v>
      </c>
    </row>
    <row r="320" spans="1:9" x14ac:dyDescent="0.25">
      <c r="A320" s="1">
        <v>43044</v>
      </c>
      <c r="B320" s="1" t="str">
        <f t="shared" si="4"/>
        <v>November</v>
      </c>
      <c r="C320" t="s">
        <v>10</v>
      </c>
      <c r="D320">
        <v>55.9</v>
      </c>
      <c r="E320" s="2">
        <v>0.87</v>
      </c>
      <c r="F320">
        <v>45</v>
      </c>
      <c r="G320">
        <v>0.3</v>
      </c>
      <c r="H320">
        <v>23</v>
      </c>
      <c r="I320" s="3">
        <f t="shared" si="5"/>
        <v>6.8999999999999995</v>
      </c>
    </row>
    <row r="321" spans="1:9" x14ac:dyDescent="0.25">
      <c r="A321" s="1">
        <v>43045</v>
      </c>
      <c r="B321" s="1" t="str">
        <f t="shared" si="4"/>
        <v>November</v>
      </c>
      <c r="C321" t="s">
        <v>12</v>
      </c>
      <c r="D321">
        <v>51.599999999999994</v>
      </c>
      <c r="E321" s="2">
        <v>0.91</v>
      </c>
      <c r="F321">
        <v>28</v>
      </c>
      <c r="G321">
        <v>0.3</v>
      </c>
      <c r="H321">
        <v>22</v>
      </c>
      <c r="I321" s="3">
        <f t="shared" si="5"/>
        <v>6.6</v>
      </c>
    </row>
    <row r="322" spans="1:9" x14ac:dyDescent="0.25">
      <c r="A322" s="1">
        <v>43046</v>
      </c>
      <c r="B322" s="1" t="str">
        <f t="shared" si="4"/>
        <v>November</v>
      </c>
      <c r="C322" t="s">
        <v>14</v>
      </c>
      <c r="D322">
        <v>52.3</v>
      </c>
      <c r="E322" s="2">
        <v>0.91</v>
      </c>
      <c r="F322">
        <v>34</v>
      </c>
      <c r="G322">
        <v>0.3</v>
      </c>
      <c r="H322">
        <v>21</v>
      </c>
      <c r="I322" s="3">
        <f t="shared" si="5"/>
        <v>6.3</v>
      </c>
    </row>
    <row r="323" spans="1:9" x14ac:dyDescent="0.25">
      <c r="A323" s="1">
        <v>43047</v>
      </c>
      <c r="B323" s="1" t="str">
        <f t="shared" si="4"/>
        <v>November</v>
      </c>
      <c r="C323" t="s">
        <v>16</v>
      </c>
      <c r="D323">
        <v>44.699999999999996</v>
      </c>
      <c r="E323" s="2">
        <v>0.95</v>
      </c>
      <c r="F323">
        <v>37</v>
      </c>
      <c r="G323">
        <v>0.3</v>
      </c>
      <c r="H323">
        <v>19</v>
      </c>
      <c r="I323" s="3">
        <f t="shared" si="5"/>
        <v>5.7</v>
      </c>
    </row>
    <row r="324" spans="1:9" x14ac:dyDescent="0.25">
      <c r="A324" s="1">
        <v>43048</v>
      </c>
      <c r="B324" s="1" t="str">
        <f t="shared" si="4"/>
        <v>November</v>
      </c>
      <c r="C324" t="s">
        <v>18</v>
      </c>
      <c r="D324">
        <v>53.9</v>
      </c>
      <c r="E324" s="2">
        <v>0.83</v>
      </c>
      <c r="F324">
        <v>33</v>
      </c>
      <c r="G324">
        <v>0.3</v>
      </c>
      <c r="H324">
        <v>23</v>
      </c>
      <c r="I324" s="3">
        <f t="shared" si="5"/>
        <v>6.8999999999999995</v>
      </c>
    </row>
    <row r="325" spans="1:9" x14ac:dyDescent="0.25">
      <c r="A325" s="1">
        <v>43049</v>
      </c>
      <c r="B325" s="1" t="str">
        <f t="shared" si="4"/>
        <v>November</v>
      </c>
      <c r="C325" t="s">
        <v>20</v>
      </c>
      <c r="D325">
        <v>54.599999999999994</v>
      </c>
      <c r="E325" s="2">
        <v>0.87</v>
      </c>
      <c r="F325">
        <v>28</v>
      </c>
      <c r="G325">
        <v>0.3</v>
      </c>
      <c r="H325">
        <v>22</v>
      </c>
      <c r="I325" s="3">
        <f t="shared" si="5"/>
        <v>6.6</v>
      </c>
    </row>
    <row r="326" spans="1:9" x14ac:dyDescent="0.25">
      <c r="A326" s="1">
        <v>43050</v>
      </c>
      <c r="B326" s="1" t="str">
        <f t="shared" si="4"/>
        <v>November</v>
      </c>
      <c r="C326" t="s">
        <v>21</v>
      </c>
      <c r="D326">
        <v>47.3</v>
      </c>
      <c r="E326" s="2">
        <v>0.91</v>
      </c>
      <c r="F326">
        <v>33</v>
      </c>
      <c r="G326">
        <v>0.3</v>
      </c>
      <c r="H326">
        <v>21</v>
      </c>
      <c r="I326" s="3">
        <f t="shared" si="5"/>
        <v>6.3</v>
      </c>
    </row>
    <row r="327" spans="1:9" x14ac:dyDescent="0.25">
      <c r="A327" s="1">
        <v>43051</v>
      </c>
      <c r="B327" s="1" t="str">
        <f t="shared" si="4"/>
        <v>November</v>
      </c>
      <c r="C327" t="s">
        <v>10</v>
      </c>
      <c r="D327">
        <v>49.699999999999996</v>
      </c>
      <c r="E327" s="2">
        <v>1.05</v>
      </c>
      <c r="F327">
        <v>38</v>
      </c>
      <c r="G327">
        <v>0.3</v>
      </c>
      <c r="H327">
        <v>19</v>
      </c>
      <c r="I327" s="3">
        <f t="shared" si="5"/>
        <v>5.7</v>
      </c>
    </row>
    <row r="328" spans="1:9" x14ac:dyDescent="0.25">
      <c r="A328" s="1">
        <v>43052</v>
      </c>
      <c r="B328" s="1" t="str">
        <f t="shared" si="4"/>
        <v>November</v>
      </c>
      <c r="C328" t="s">
        <v>12</v>
      </c>
      <c r="D328">
        <v>44.699999999999996</v>
      </c>
      <c r="E328" s="2">
        <v>1.05</v>
      </c>
      <c r="F328">
        <v>26</v>
      </c>
      <c r="G328">
        <v>0.3</v>
      </c>
      <c r="H328">
        <v>19</v>
      </c>
      <c r="I328" s="3">
        <f t="shared" si="5"/>
        <v>5.7</v>
      </c>
    </row>
    <row r="329" spans="1:9" x14ac:dyDescent="0.25">
      <c r="A329" s="1">
        <v>43053</v>
      </c>
      <c r="B329" s="1" t="str">
        <f t="shared" si="4"/>
        <v>November</v>
      </c>
      <c r="C329" t="s">
        <v>14</v>
      </c>
      <c r="D329">
        <v>55.9</v>
      </c>
      <c r="E329" s="2">
        <v>0.8</v>
      </c>
      <c r="F329">
        <v>28</v>
      </c>
      <c r="G329">
        <v>0.3</v>
      </c>
      <c r="H329">
        <v>23</v>
      </c>
      <c r="I329" s="3">
        <f t="shared" si="5"/>
        <v>6.8999999999999995</v>
      </c>
    </row>
    <row r="330" spans="1:9" x14ac:dyDescent="0.25">
      <c r="A330" s="1">
        <v>43054</v>
      </c>
      <c r="B330" s="1" t="str">
        <f t="shared" si="4"/>
        <v>November</v>
      </c>
      <c r="C330" t="s">
        <v>16</v>
      </c>
      <c r="D330">
        <v>55.9</v>
      </c>
      <c r="E330" s="2">
        <v>0.83</v>
      </c>
      <c r="F330">
        <v>47</v>
      </c>
      <c r="G330">
        <v>0.3</v>
      </c>
      <c r="H330">
        <v>23</v>
      </c>
      <c r="I330" s="3">
        <f t="shared" si="5"/>
        <v>6.8999999999999995</v>
      </c>
    </row>
    <row r="331" spans="1:9" x14ac:dyDescent="0.25">
      <c r="A331" s="1">
        <v>43055</v>
      </c>
      <c r="B331" s="1" t="str">
        <f t="shared" si="4"/>
        <v>November</v>
      </c>
      <c r="C331" t="s">
        <v>18</v>
      </c>
      <c r="D331">
        <v>47.3</v>
      </c>
      <c r="E331" s="2">
        <v>0.87</v>
      </c>
      <c r="F331">
        <v>28</v>
      </c>
      <c r="G331">
        <v>0.3</v>
      </c>
      <c r="H331">
        <v>21</v>
      </c>
      <c r="I331" s="3">
        <f t="shared" si="5"/>
        <v>6.3</v>
      </c>
    </row>
    <row r="332" spans="1:9" x14ac:dyDescent="0.25">
      <c r="A332" s="1">
        <v>43056</v>
      </c>
      <c r="B332" s="1" t="str">
        <f t="shared" ref="B332:B376" si="6">TEXT(A332, "mmmm")</f>
        <v>November</v>
      </c>
      <c r="C332" t="s">
        <v>20</v>
      </c>
      <c r="D332">
        <v>46</v>
      </c>
      <c r="E332" s="2">
        <v>1</v>
      </c>
      <c r="F332">
        <v>31</v>
      </c>
      <c r="G332">
        <v>0.3</v>
      </c>
      <c r="H332">
        <v>20</v>
      </c>
      <c r="I332" s="3">
        <f t="shared" ref="I332:I376" si="7" xml:space="preserve"> G332*H332</f>
        <v>6</v>
      </c>
    </row>
    <row r="333" spans="1:9" x14ac:dyDescent="0.25">
      <c r="A333" s="1">
        <v>43057</v>
      </c>
      <c r="B333" s="1" t="str">
        <f t="shared" si="6"/>
        <v>November</v>
      </c>
      <c r="C333" t="s">
        <v>21</v>
      </c>
      <c r="D333">
        <v>48.699999999999996</v>
      </c>
      <c r="E333" s="2">
        <v>1.05</v>
      </c>
      <c r="F333">
        <v>37</v>
      </c>
      <c r="G333">
        <v>0.3</v>
      </c>
      <c r="H333">
        <v>19</v>
      </c>
      <c r="I333" s="3">
        <f t="shared" si="7"/>
        <v>5.7</v>
      </c>
    </row>
    <row r="334" spans="1:9" x14ac:dyDescent="0.25">
      <c r="A334" s="1">
        <v>43058</v>
      </c>
      <c r="B334" s="1" t="str">
        <f t="shared" si="6"/>
        <v>November</v>
      </c>
      <c r="C334" t="s">
        <v>10</v>
      </c>
      <c r="D334">
        <v>55.9</v>
      </c>
      <c r="E334" s="2">
        <v>0.87</v>
      </c>
      <c r="F334">
        <v>34</v>
      </c>
      <c r="G334">
        <v>0.3</v>
      </c>
      <c r="H334">
        <v>23</v>
      </c>
      <c r="I334" s="3">
        <f t="shared" si="7"/>
        <v>6.8999999999999995</v>
      </c>
    </row>
    <row r="335" spans="1:9" x14ac:dyDescent="0.25">
      <c r="A335" s="1">
        <v>43059</v>
      </c>
      <c r="B335" s="1" t="str">
        <f t="shared" si="6"/>
        <v>November</v>
      </c>
      <c r="C335" t="s">
        <v>12</v>
      </c>
      <c r="D335">
        <v>55.599999999999994</v>
      </c>
      <c r="E335" s="2">
        <v>0.87</v>
      </c>
      <c r="F335">
        <v>41</v>
      </c>
      <c r="G335">
        <v>0.3</v>
      </c>
      <c r="H335">
        <v>22</v>
      </c>
      <c r="I335" s="3">
        <f t="shared" si="7"/>
        <v>6.6</v>
      </c>
    </row>
    <row r="336" spans="1:9" x14ac:dyDescent="0.25">
      <c r="A336" s="1">
        <v>43060</v>
      </c>
      <c r="B336" s="1" t="str">
        <f t="shared" si="6"/>
        <v>November</v>
      </c>
      <c r="C336" t="s">
        <v>14</v>
      </c>
      <c r="D336">
        <v>47</v>
      </c>
      <c r="E336" s="2">
        <v>0.95</v>
      </c>
      <c r="F336">
        <v>28</v>
      </c>
      <c r="G336">
        <v>0.3</v>
      </c>
      <c r="H336">
        <v>20</v>
      </c>
      <c r="I336" s="3">
        <f t="shared" si="7"/>
        <v>6</v>
      </c>
    </row>
    <row r="337" spans="1:9" x14ac:dyDescent="0.25">
      <c r="A337" s="1">
        <v>43061</v>
      </c>
      <c r="B337" s="1" t="str">
        <f t="shared" si="6"/>
        <v>November</v>
      </c>
      <c r="C337" t="s">
        <v>16</v>
      </c>
      <c r="D337">
        <v>48.699999999999996</v>
      </c>
      <c r="E337" s="2">
        <v>1</v>
      </c>
      <c r="F337">
        <v>40</v>
      </c>
      <c r="G337">
        <v>0.3</v>
      </c>
      <c r="H337">
        <v>19</v>
      </c>
      <c r="I337" s="3">
        <f t="shared" si="7"/>
        <v>5.7</v>
      </c>
    </row>
    <row r="338" spans="1:9" x14ac:dyDescent="0.25">
      <c r="A338" s="1">
        <v>43062</v>
      </c>
      <c r="B338" s="1" t="str">
        <f t="shared" si="6"/>
        <v>November</v>
      </c>
      <c r="C338" t="s">
        <v>18</v>
      </c>
      <c r="D338">
        <v>51.9</v>
      </c>
      <c r="E338" s="2">
        <v>0.87</v>
      </c>
      <c r="F338">
        <v>47</v>
      </c>
      <c r="G338">
        <v>0.3</v>
      </c>
      <c r="H338">
        <v>23</v>
      </c>
      <c r="I338" s="3">
        <f t="shared" si="7"/>
        <v>6.8999999999999995</v>
      </c>
    </row>
    <row r="339" spans="1:9" x14ac:dyDescent="0.25">
      <c r="A339" s="1">
        <v>43063</v>
      </c>
      <c r="B339" s="1" t="str">
        <f t="shared" si="6"/>
        <v>November</v>
      </c>
      <c r="C339" t="s">
        <v>20</v>
      </c>
      <c r="D339">
        <v>53.599999999999994</v>
      </c>
      <c r="E339" s="2">
        <v>0.83</v>
      </c>
      <c r="F339">
        <v>46</v>
      </c>
      <c r="G339">
        <v>0.3</v>
      </c>
      <c r="H339">
        <v>22</v>
      </c>
      <c r="I339" s="3">
        <f t="shared" si="7"/>
        <v>6.6</v>
      </c>
    </row>
    <row r="340" spans="1:9" x14ac:dyDescent="0.25">
      <c r="A340" s="1">
        <v>43064</v>
      </c>
      <c r="B340" s="1" t="str">
        <f t="shared" si="6"/>
        <v>November</v>
      </c>
      <c r="C340" t="s">
        <v>21</v>
      </c>
      <c r="D340">
        <v>49</v>
      </c>
      <c r="E340" s="2">
        <v>0.91</v>
      </c>
      <c r="F340">
        <v>32</v>
      </c>
      <c r="G340">
        <v>0.3</v>
      </c>
      <c r="H340">
        <v>20</v>
      </c>
      <c r="I340" s="3">
        <f t="shared" si="7"/>
        <v>6</v>
      </c>
    </row>
    <row r="341" spans="1:9" x14ac:dyDescent="0.25">
      <c r="A341" s="1">
        <v>43065</v>
      </c>
      <c r="B341" s="1" t="str">
        <f t="shared" si="6"/>
        <v>November</v>
      </c>
      <c r="C341" t="s">
        <v>10</v>
      </c>
      <c r="D341">
        <v>49.699999999999996</v>
      </c>
      <c r="E341" s="2">
        <v>1.05</v>
      </c>
      <c r="F341">
        <v>30</v>
      </c>
      <c r="G341">
        <v>0.3</v>
      </c>
      <c r="H341">
        <v>19</v>
      </c>
      <c r="I341" s="3">
        <f t="shared" si="7"/>
        <v>5.7</v>
      </c>
    </row>
    <row r="342" spans="1:9" x14ac:dyDescent="0.25">
      <c r="A342" s="1">
        <v>43066</v>
      </c>
      <c r="B342" s="1" t="str">
        <f t="shared" si="6"/>
        <v>November</v>
      </c>
      <c r="C342" t="s">
        <v>12</v>
      </c>
      <c r="D342">
        <v>53.9</v>
      </c>
      <c r="E342" s="2">
        <v>0.87</v>
      </c>
      <c r="F342">
        <v>30</v>
      </c>
      <c r="G342">
        <v>0.3</v>
      </c>
      <c r="H342">
        <v>23</v>
      </c>
      <c r="I342" s="3">
        <f t="shared" si="7"/>
        <v>6.8999999999999995</v>
      </c>
    </row>
    <row r="343" spans="1:9" x14ac:dyDescent="0.25">
      <c r="A343" s="1">
        <v>43067</v>
      </c>
      <c r="B343" s="1" t="str">
        <f t="shared" si="6"/>
        <v>November</v>
      </c>
      <c r="C343" t="s">
        <v>14</v>
      </c>
      <c r="D343">
        <v>54.599999999999994</v>
      </c>
      <c r="E343" s="2">
        <v>0.91</v>
      </c>
      <c r="F343">
        <v>37</v>
      </c>
      <c r="G343">
        <v>0.3</v>
      </c>
      <c r="H343">
        <v>22</v>
      </c>
      <c r="I343" s="3">
        <f t="shared" si="7"/>
        <v>6.6</v>
      </c>
    </row>
    <row r="344" spans="1:9" x14ac:dyDescent="0.25">
      <c r="A344" s="1">
        <v>43068</v>
      </c>
      <c r="B344" s="1" t="str">
        <f t="shared" si="6"/>
        <v>November</v>
      </c>
      <c r="C344" t="s">
        <v>16</v>
      </c>
      <c r="D344">
        <v>50</v>
      </c>
      <c r="E344" s="2">
        <v>0.95</v>
      </c>
      <c r="F344">
        <v>27</v>
      </c>
      <c r="G344">
        <v>0.3</v>
      </c>
      <c r="H344">
        <v>20</v>
      </c>
      <c r="I344" s="3">
        <f t="shared" si="7"/>
        <v>6</v>
      </c>
    </row>
    <row r="345" spans="1:9" x14ac:dyDescent="0.25">
      <c r="A345" s="1">
        <v>43069</v>
      </c>
      <c r="B345" s="1" t="str">
        <f t="shared" si="6"/>
        <v>November</v>
      </c>
      <c r="C345" t="s">
        <v>18</v>
      </c>
      <c r="D345">
        <v>44.699999999999996</v>
      </c>
      <c r="E345" s="2">
        <v>1.05</v>
      </c>
      <c r="F345">
        <v>28</v>
      </c>
      <c r="G345">
        <v>0.3</v>
      </c>
      <c r="H345">
        <v>19</v>
      </c>
      <c r="I345" s="3">
        <f t="shared" si="7"/>
        <v>5.7</v>
      </c>
    </row>
    <row r="346" spans="1:9" x14ac:dyDescent="0.25">
      <c r="A346" s="1">
        <v>43070</v>
      </c>
      <c r="B346" s="1" t="str">
        <f t="shared" si="6"/>
        <v>December</v>
      </c>
      <c r="C346" t="s">
        <v>20</v>
      </c>
      <c r="D346">
        <v>48.699999999999996</v>
      </c>
      <c r="E346" s="2">
        <v>1</v>
      </c>
      <c r="F346">
        <v>34</v>
      </c>
      <c r="G346">
        <v>0.3</v>
      </c>
      <c r="H346">
        <v>19</v>
      </c>
      <c r="I346" s="3">
        <f t="shared" si="7"/>
        <v>5.7</v>
      </c>
    </row>
    <row r="347" spans="1:9" x14ac:dyDescent="0.25">
      <c r="A347" s="1">
        <v>43071</v>
      </c>
      <c r="B347" s="1" t="str">
        <f t="shared" si="6"/>
        <v>December</v>
      </c>
      <c r="C347" t="s">
        <v>21</v>
      </c>
      <c r="D347">
        <v>44.099999999999994</v>
      </c>
      <c r="E347" s="2">
        <v>1.1100000000000001</v>
      </c>
      <c r="F347">
        <v>35</v>
      </c>
      <c r="G347">
        <v>0.3</v>
      </c>
      <c r="H347">
        <v>17</v>
      </c>
      <c r="I347" s="3">
        <f t="shared" si="7"/>
        <v>5.0999999999999996</v>
      </c>
    </row>
    <row r="348" spans="1:9" x14ac:dyDescent="0.25">
      <c r="A348" s="1">
        <v>43072</v>
      </c>
      <c r="B348" s="1" t="str">
        <f t="shared" si="6"/>
        <v>December</v>
      </c>
      <c r="C348" t="s">
        <v>10</v>
      </c>
      <c r="D348">
        <v>33.5</v>
      </c>
      <c r="E348" s="2">
        <v>1.18</v>
      </c>
      <c r="F348">
        <v>19</v>
      </c>
      <c r="G348">
        <v>0.3</v>
      </c>
      <c r="H348">
        <v>15</v>
      </c>
      <c r="I348" s="3">
        <f t="shared" si="7"/>
        <v>4.5</v>
      </c>
    </row>
    <row r="349" spans="1:9" x14ac:dyDescent="0.25">
      <c r="A349" s="1">
        <v>43073</v>
      </c>
      <c r="B349" s="1" t="str">
        <f t="shared" si="6"/>
        <v>December</v>
      </c>
      <c r="C349" t="s">
        <v>12</v>
      </c>
      <c r="D349">
        <v>34.9</v>
      </c>
      <c r="E349" s="2">
        <v>1.54</v>
      </c>
      <c r="F349">
        <v>16</v>
      </c>
      <c r="G349">
        <v>0.3</v>
      </c>
      <c r="H349">
        <v>13</v>
      </c>
      <c r="I349" s="3">
        <f t="shared" si="7"/>
        <v>3.9</v>
      </c>
    </row>
    <row r="350" spans="1:9" x14ac:dyDescent="0.25">
      <c r="A350" s="1">
        <v>43074</v>
      </c>
      <c r="B350" s="1" t="str">
        <f t="shared" si="6"/>
        <v>December</v>
      </c>
      <c r="C350" t="s">
        <v>14</v>
      </c>
      <c r="D350">
        <v>22</v>
      </c>
      <c r="E350" s="2">
        <v>1.82</v>
      </c>
      <c r="F350">
        <v>11</v>
      </c>
      <c r="G350">
        <v>0.3</v>
      </c>
      <c r="H350">
        <v>10</v>
      </c>
      <c r="I350" s="3">
        <f t="shared" si="7"/>
        <v>3</v>
      </c>
    </row>
    <row r="351" spans="1:9" x14ac:dyDescent="0.25">
      <c r="A351" s="1">
        <v>43075</v>
      </c>
      <c r="B351" s="1" t="str">
        <f t="shared" si="6"/>
        <v>December</v>
      </c>
      <c r="C351" t="s">
        <v>16</v>
      </c>
      <c r="D351">
        <v>44.699999999999996</v>
      </c>
      <c r="E351" s="2">
        <v>0.95</v>
      </c>
      <c r="F351">
        <v>28</v>
      </c>
      <c r="G351">
        <v>0.3</v>
      </c>
      <c r="H351">
        <v>19</v>
      </c>
      <c r="I351" s="3">
        <f t="shared" si="7"/>
        <v>5.7</v>
      </c>
    </row>
    <row r="352" spans="1:9" x14ac:dyDescent="0.25">
      <c r="A352" s="1">
        <v>43076</v>
      </c>
      <c r="B352" s="1" t="str">
        <f t="shared" si="6"/>
        <v>December</v>
      </c>
      <c r="C352" t="s">
        <v>18</v>
      </c>
      <c r="D352">
        <v>42.099999999999994</v>
      </c>
      <c r="E352" s="2">
        <v>1.05</v>
      </c>
      <c r="F352">
        <v>26</v>
      </c>
      <c r="G352">
        <v>0.3</v>
      </c>
      <c r="H352">
        <v>17</v>
      </c>
      <c r="I352" s="3">
        <f t="shared" si="7"/>
        <v>5.0999999999999996</v>
      </c>
    </row>
    <row r="353" spans="1:9" x14ac:dyDescent="0.25">
      <c r="A353" s="1">
        <v>43077</v>
      </c>
      <c r="B353" s="1" t="str">
        <f t="shared" si="6"/>
        <v>December</v>
      </c>
      <c r="C353" t="s">
        <v>20</v>
      </c>
      <c r="D353">
        <v>40.5</v>
      </c>
      <c r="E353" s="2">
        <v>1.25</v>
      </c>
      <c r="F353">
        <v>30</v>
      </c>
      <c r="G353">
        <v>0.3</v>
      </c>
      <c r="H353">
        <v>15</v>
      </c>
      <c r="I353" s="3">
        <f t="shared" si="7"/>
        <v>4.5</v>
      </c>
    </row>
    <row r="354" spans="1:9" x14ac:dyDescent="0.25">
      <c r="A354" s="1">
        <v>43078</v>
      </c>
      <c r="B354" s="1" t="str">
        <f t="shared" si="6"/>
        <v>December</v>
      </c>
      <c r="C354" t="s">
        <v>21</v>
      </c>
      <c r="D354">
        <v>31.199999999999996</v>
      </c>
      <c r="E354" s="2">
        <v>1.43</v>
      </c>
      <c r="F354">
        <v>19</v>
      </c>
      <c r="G354">
        <v>0.3</v>
      </c>
      <c r="H354">
        <v>14</v>
      </c>
      <c r="I354" s="3">
        <f t="shared" si="7"/>
        <v>4.2</v>
      </c>
    </row>
    <row r="355" spans="1:9" x14ac:dyDescent="0.25">
      <c r="A355" s="1">
        <v>43079</v>
      </c>
      <c r="B355" s="1" t="str">
        <f t="shared" si="6"/>
        <v>December</v>
      </c>
      <c r="C355" t="s">
        <v>10</v>
      </c>
      <c r="D355">
        <v>31.299999999999997</v>
      </c>
      <c r="E355" s="2">
        <v>1.82</v>
      </c>
      <c r="F355">
        <v>15</v>
      </c>
      <c r="G355">
        <v>0.3</v>
      </c>
      <c r="H355">
        <v>11</v>
      </c>
      <c r="I355" s="3">
        <f t="shared" si="7"/>
        <v>3.3</v>
      </c>
    </row>
    <row r="356" spans="1:9" x14ac:dyDescent="0.25">
      <c r="A356" s="1">
        <v>43080</v>
      </c>
      <c r="B356" s="1" t="str">
        <f t="shared" si="6"/>
        <v>December</v>
      </c>
      <c r="C356" t="s">
        <v>12</v>
      </c>
      <c r="D356">
        <v>45.099999999999994</v>
      </c>
      <c r="E356" s="2">
        <v>1.1100000000000001</v>
      </c>
      <c r="F356">
        <v>33</v>
      </c>
      <c r="G356">
        <v>0.3</v>
      </c>
      <c r="H356">
        <v>17</v>
      </c>
      <c r="I356" s="3">
        <f t="shared" si="7"/>
        <v>5.0999999999999996</v>
      </c>
    </row>
    <row r="357" spans="1:9" x14ac:dyDescent="0.25">
      <c r="A357" s="1">
        <v>43081</v>
      </c>
      <c r="B357" s="1" t="str">
        <f t="shared" si="6"/>
        <v>December</v>
      </c>
      <c r="C357" t="s">
        <v>14</v>
      </c>
      <c r="D357">
        <v>33.5</v>
      </c>
      <c r="E357" s="2">
        <v>1.33</v>
      </c>
      <c r="F357">
        <v>22</v>
      </c>
      <c r="G357">
        <v>0.3</v>
      </c>
      <c r="H357">
        <v>15</v>
      </c>
      <c r="I357" s="3">
        <f t="shared" si="7"/>
        <v>4.5</v>
      </c>
    </row>
    <row r="358" spans="1:9" x14ac:dyDescent="0.25">
      <c r="A358" s="1">
        <v>43082</v>
      </c>
      <c r="B358" s="1" t="str">
        <f t="shared" si="6"/>
        <v>December</v>
      </c>
      <c r="C358" t="s">
        <v>16</v>
      </c>
      <c r="D358">
        <v>32.199999999999996</v>
      </c>
      <c r="E358" s="2">
        <v>1.43</v>
      </c>
      <c r="F358">
        <v>26</v>
      </c>
      <c r="G358">
        <v>0.3</v>
      </c>
      <c r="H358">
        <v>14</v>
      </c>
      <c r="I358" s="3">
        <f t="shared" si="7"/>
        <v>4.2</v>
      </c>
    </row>
    <row r="359" spans="1:9" x14ac:dyDescent="0.25">
      <c r="A359" s="1">
        <v>43083</v>
      </c>
      <c r="B359" s="1" t="str">
        <f t="shared" si="6"/>
        <v>December</v>
      </c>
      <c r="C359" t="s">
        <v>18</v>
      </c>
      <c r="D359">
        <v>31.9</v>
      </c>
      <c r="E359" s="2">
        <v>1.54</v>
      </c>
      <c r="F359">
        <v>24</v>
      </c>
      <c r="G359">
        <v>0.3</v>
      </c>
      <c r="H359">
        <v>13</v>
      </c>
      <c r="I359" s="3">
        <f t="shared" si="7"/>
        <v>3.9</v>
      </c>
    </row>
    <row r="360" spans="1:9" x14ac:dyDescent="0.25">
      <c r="A360" s="1">
        <v>43084</v>
      </c>
      <c r="B360" s="1" t="str">
        <f t="shared" si="6"/>
        <v>December</v>
      </c>
      <c r="C360" t="s">
        <v>20</v>
      </c>
      <c r="D360">
        <v>42.099999999999994</v>
      </c>
      <c r="E360" s="2">
        <v>1.05</v>
      </c>
      <c r="F360">
        <v>30</v>
      </c>
      <c r="G360">
        <v>0.3</v>
      </c>
      <c r="H360">
        <v>17</v>
      </c>
      <c r="I360" s="3">
        <f t="shared" si="7"/>
        <v>5.0999999999999996</v>
      </c>
    </row>
    <row r="361" spans="1:9" x14ac:dyDescent="0.25">
      <c r="A361" s="1">
        <v>43085</v>
      </c>
      <c r="B361" s="1" t="str">
        <f t="shared" si="6"/>
        <v>December</v>
      </c>
      <c r="C361" t="s">
        <v>21</v>
      </c>
      <c r="D361">
        <v>35.5</v>
      </c>
      <c r="E361" s="2">
        <v>1.25</v>
      </c>
      <c r="F361">
        <v>30</v>
      </c>
      <c r="G361">
        <v>0.3</v>
      </c>
      <c r="H361">
        <v>15</v>
      </c>
      <c r="I361" s="3">
        <f t="shared" si="7"/>
        <v>4.5</v>
      </c>
    </row>
    <row r="362" spans="1:9" x14ac:dyDescent="0.25">
      <c r="A362" s="1">
        <v>43086</v>
      </c>
      <c r="B362" s="1" t="str">
        <f t="shared" si="6"/>
        <v>December</v>
      </c>
      <c r="C362" t="s">
        <v>10</v>
      </c>
      <c r="D362">
        <v>32.199999999999996</v>
      </c>
      <c r="E362" s="2">
        <v>1.33</v>
      </c>
      <c r="F362">
        <v>16</v>
      </c>
      <c r="G362">
        <v>0.3</v>
      </c>
      <c r="H362">
        <v>14</v>
      </c>
      <c r="I362" s="3">
        <f t="shared" si="7"/>
        <v>4.2</v>
      </c>
    </row>
    <row r="363" spans="1:9" x14ac:dyDescent="0.25">
      <c r="A363" s="1">
        <v>43087</v>
      </c>
      <c r="B363" s="1" t="str">
        <f t="shared" si="6"/>
        <v>December</v>
      </c>
      <c r="C363" t="s">
        <v>12</v>
      </c>
      <c r="D363">
        <v>30.9</v>
      </c>
      <c r="E363" s="2">
        <v>1.43</v>
      </c>
      <c r="F363">
        <v>27</v>
      </c>
      <c r="G363">
        <v>0.3</v>
      </c>
      <c r="H363">
        <v>13</v>
      </c>
      <c r="I363" s="3">
        <f t="shared" si="7"/>
        <v>3.9</v>
      </c>
    </row>
    <row r="364" spans="1:9" x14ac:dyDescent="0.25">
      <c r="A364" s="1">
        <v>43088</v>
      </c>
      <c r="B364" s="1" t="str">
        <f t="shared" si="6"/>
        <v>December</v>
      </c>
      <c r="C364" t="s">
        <v>14</v>
      </c>
      <c r="D364">
        <v>41.4</v>
      </c>
      <c r="E364" s="2">
        <v>1</v>
      </c>
      <c r="F364">
        <v>33</v>
      </c>
      <c r="G364">
        <v>0.3</v>
      </c>
      <c r="H364">
        <v>18</v>
      </c>
      <c r="I364" s="3">
        <f t="shared" si="7"/>
        <v>5.3999999999999995</v>
      </c>
    </row>
    <row r="365" spans="1:9" x14ac:dyDescent="0.25">
      <c r="A365" s="1">
        <v>43089</v>
      </c>
      <c r="B365" s="1" t="str">
        <f t="shared" si="6"/>
        <v>December</v>
      </c>
      <c r="C365" t="s">
        <v>16</v>
      </c>
      <c r="D365">
        <v>36.799999999999997</v>
      </c>
      <c r="E365" s="2">
        <v>1.25</v>
      </c>
      <c r="F365">
        <v>20</v>
      </c>
      <c r="G365">
        <v>0.3</v>
      </c>
      <c r="H365">
        <v>16</v>
      </c>
      <c r="I365" s="3">
        <f t="shared" si="7"/>
        <v>4.8</v>
      </c>
    </row>
    <row r="366" spans="1:9" x14ac:dyDescent="0.25">
      <c r="A366" s="1">
        <v>43090</v>
      </c>
      <c r="B366" s="1" t="str">
        <f t="shared" si="6"/>
        <v>December</v>
      </c>
      <c r="C366" t="s">
        <v>18</v>
      </c>
      <c r="D366">
        <v>40.5</v>
      </c>
      <c r="E366" s="2">
        <v>1.33</v>
      </c>
      <c r="F366">
        <v>23</v>
      </c>
      <c r="G366">
        <v>0.3</v>
      </c>
      <c r="H366">
        <v>15</v>
      </c>
      <c r="I366" s="3">
        <f t="shared" si="7"/>
        <v>4.5</v>
      </c>
    </row>
    <row r="367" spans="1:9" x14ac:dyDescent="0.25">
      <c r="A367" s="1">
        <v>43091</v>
      </c>
      <c r="B367" s="1" t="str">
        <f t="shared" si="6"/>
        <v>December</v>
      </c>
      <c r="C367" t="s">
        <v>20</v>
      </c>
      <c r="D367">
        <v>30.9</v>
      </c>
      <c r="E367" s="2">
        <v>1.54</v>
      </c>
      <c r="F367">
        <v>17</v>
      </c>
      <c r="G367">
        <v>0.3</v>
      </c>
      <c r="H367">
        <v>13</v>
      </c>
      <c r="I367" s="3">
        <f t="shared" si="7"/>
        <v>3.9</v>
      </c>
    </row>
    <row r="368" spans="1:9" x14ac:dyDescent="0.25">
      <c r="A368" s="1">
        <v>43092</v>
      </c>
      <c r="B368" s="1" t="str">
        <f t="shared" si="6"/>
        <v>December</v>
      </c>
      <c r="C368" t="s">
        <v>21</v>
      </c>
      <c r="D368">
        <v>42.4</v>
      </c>
      <c r="E368" s="2">
        <v>1.1100000000000001</v>
      </c>
      <c r="F368">
        <v>20</v>
      </c>
      <c r="G368">
        <v>0.3</v>
      </c>
      <c r="H368">
        <v>18</v>
      </c>
      <c r="I368" s="3">
        <f t="shared" si="7"/>
        <v>5.3999999999999995</v>
      </c>
    </row>
    <row r="369" spans="1:9" x14ac:dyDescent="0.25">
      <c r="A369" s="1">
        <v>43093</v>
      </c>
      <c r="B369" s="1" t="str">
        <f t="shared" si="6"/>
        <v>December</v>
      </c>
      <c r="C369" t="s">
        <v>10</v>
      </c>
      <c r="D369">
        <v>35.799999999999997</v>
      </c>
      <c r="E369" s="2">
        <v>1.25</v>
      </c>
      <c r="F369">
        <v>26</v>
      </c>
      <c r="G369">
        <v>0.3</v>
      </c>
      <c r="H369">
        <v>16</v>
      </c>
      <c r="I369" s="3">
        <f t="shared" si="7"/>
        <v>4.8</v>
      </c>
    </row>
    <row r="370" spans="1:9" x14ac:dyDescent="0.25">
      <c r="A370" s="1">
        <v>43094</v>
      </c>
      <c r="B370" s="1" t="str">
        <f t="shared" si="6"/>
        <v>December</v>
      </c>
      <c r="C370" t="s">
        <v>12</v>
      </c>
      <c r="D370">
        <v>35.5</v>
      </c>
      <c r="E370" s="2">
        <v>1.25</v>
      </c>
      <c r="F370">
        <v>19</v>
      </c>
      <c r="G370">
        <v>0.3</v>
      </c>
      <c r="H370">
        <v>15</v>
      </c>
      <c r="I370" s="3">
        <f t="shared" si="7"/>
        <v>4.5</v>
      </c>
    </row>
    <row r="371" spans="1:9" x14ac:dyDescent="0.25">
      <c r="A371" s="1">
        <v>43095</v>
      </c>
      <c r="B371" s="1" t="str">
        <f t="shared" si="6"/>
        <v>December</v>
      </c>
      <c r="C371" t="s">
        <v>14</v>
      </c>
      <c r="D371">
        <v>28.9</v>
      </c>
      <c r="E371" s="2">
        <v>1.43</v>
      </c>
      <c r="F371">
        <v>23</v>
      </c>
      <c r="G371">
        <v>0.3</v>
      </c>
      <c r="H371">
        <v>13</v>
      </c>
      <c r="I371" s="3">
        <f t="shared" si="7"/>
        <v>3.9</v>
      </c>
    </row>
    <row r="372" spans="1:9" x14ac:dyDescent="0.25">
      <c r="A372" s="1">
        <v>43096</v>
      </c>
      <c r="B372" s="1" t="str">
        <f t="shared" si="6"/>
        <v>December</v>
      </c>
      <c r="C372" t="s">
        <v>16</v>
      </c>
      <c r="D372">
        <v>42.699999999999996</v>
      </c>
      <c r="E372" s="2">
        <v>1</v>
      </c>
      <c r="F372">
        <v>33</v>
      </c>
      <c r="G372">
        <v>0.3</v>
      </c>
      <c r="H372">
        <v>19</v>
      </c>
      <c r="I372" s="3">
        <f t="shared" si="7"/>
        <v>5.7</v>
      </c>
    </row>
    <row r="373" spans="1:9" x14ac:dyDescent="0.25">
      <c r="A373" s="1">
        <v>43097</v>
      </c>
      <c r="B373" s="1" t="str">
        <f t="shared" si="6"/>
        <v>December</v>
      </c>
      <c r="C373" t="s">
        <v>18</v>
      </c>
      <c r="D373">
        <v>37.799999999999997</v>
      </c>
      <c r="E373" s="2">
        <v>1.25</v>
      </c>
      <c r="F373">
        <v>32</v>
      </c>
      <c r="G373">
        <v>0.3</v>
      </c>
      <c r="H373">
        <v>16</v>
      </c>
      <c r="I373" s="3">
        <f t="shared" si="7"/>
        <v>4.8</v>
      </c>
    </row>
    <row r="374" spans="1:9" x14ac:dyDescent="0.25">
      <c r="A374" s="1">
        <v>43098</v>
      </c>
      <c r="B374" s="1" t="str">
        <f t="shared" si="6"/>
        <v>December</v>
      </c>
      <c r="C374" t="s">
        <v>20</v>
      </c>
      <c r="D374">
        <v>39.5</v>
      </c>
      <c r="E374" s="2">
        <v>1.25</v>
      </c>
      <c r="F374">
        <v>17</v>
      </c>
      <c r="G374">
        <v>0.3</v>
      </c>
      <c r="H374">
        <v>15</v>
      </c>
      <c r="I374" s="3">
        <f t="shared" si="7"/>
        <v>4.5</v>
      </c>
    </row>
    <row r="375" spans="1:9" x14ac:dyDescent="0.25">
      <c r="A375" s="1">
        <v>43099</v>
      </c>
      <c r="B375" s="1" t="str">
        <f t="shared" si="6"/>
        <v>December</v>
      </c>
      <c r="C375" t="s">
        <v>21</v>
      </c>
      <c r="D375">
        <v>30.9</v>
      </c>
      <c r="E375" s="2">
        <v>1.43</v>
      </c>
      <c r="F375">
        <v>22</v>
      </c>
      <c r="G375">
        <v>0.3</v>
      </c>
      <c r="H375">
        <v>13</v>
      </c>
      <c r="I375" s="3">
        <f t="shared" si="7"/>
        <v>3.9</v>
      </c>
    </row>
    <row r="376" spans="1:9" x14ac:dyDescent="0.25">
      <c r="A376" s="1">
        <v>43100</v>
      </c>
      <c r="B376" s="1" t="str">
        <f t="shared" si="6"/>
        <v>December</v>
      </c>
      <c r="C376" t="s">
        <v>10</v>
      </c>
      <c r="D376">
        <v>15.099999999999998</v>
      </c>
      <c r="E376" s="2">
        <v>2.5</v>
      </c>
      <c r="F376">
        <v>9</v>
      </c>
      <c r="G376">
        <v>0.3</v>
      </c>
      <c r="H376">
        <v>7</v>
      </c>
      <c r="I376" s="3">
        <f t="shared" si="7"/>
        <v>2.1</v>
      </c>
    </row>
    <row r="377" spans="1:9" x14ac:dyDescent="0.25">
      <c r="A377" s="1"/>
      <c r="B377" s="1"/>
      <c r="E377" s="2"/>
      <c r="F377" s="2">
        <f>SUBTOTAL(109,Tabel17[Flyers])</f>
        <v>14704</v>
      </c>
      <c r="I377" s="3">
        <f>SUBTOTAL(109,Tabel17[Revenue])</f>
        <v>3183.6999999999985</v>
      </c>
    </row>
  </sheetData>
  <conditionalFormatting sqref="D12:D376">
    <cfRule type="colorScale" priority="5">
      <colorScale>
        <cfvo type="min"/>
        <cfvo type="max"/>
        <color rgb="FFF8696B"/>
        <color rgb="FFFCFCFF"/>
      </colorScale>
    </cfRule>
  </conditionalFormatting>
  <conditionalFormatting sqref="D12:D376">
    <cfRule type="colorScale" priority="4">
      <colorScale>
        <cfvo type="min"/>
        <cfvo type="max"/>
        <color rgb="FFFCFCFF"/>
        <color rgb="FFF8696B"/>
      </colorScale>
    </cfRule>
  </conditionalFormatting>
  <conditionalFormatting sqref="E12:E376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{3027D7C6-C14A-4717-83D4-8E02FF2A65FF}</x14:id>
        </ext>
      </extLst>
    </cfRule>
  </conditionalFormatting>
  <conditionalFormatting sqref="H12:H376">
    <cfRule type="top10" dxfId="2" priority="2" percent="1" rank="10"/>
  </conditionalFormatting>
  <conditionalFormatting sqref="H12:H376">
    <cfRule type="top10" dxfId="1" priority="1" percent="1" bottom="1" rank="10"/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027D7C6-C14A-4717-83D4-8E02FF2A65FF}">
            <x14:dataBar minLength="0" maxLength="100" border="1" negativeBarColorSameAsPositive="1" negativeBarBorderColorSameAsPositive="0" axisPosition="none">
              <x14:cfvo type="autoMin"/>
              <x14:cfvo type="autoMax"/>
              <x14:borderColor rgb="FF008AEF"/>
              <x14:negativeBorderColor rgb="FF638EC6"/>
            </x14:dataBar>
          </x14:cfRule>
          <xm:sqref>E12:E376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Lemonade</vt:lpstr>
      <vt:lpstr>Lembar1</vt:lpstr>
      <vt:lpstr>Lembar2</vt:lpstr>
      <vt:lpstr>Lembar3</vt:lpstr>
      <vt:lpstr>Sheet1</vt:lpstr>
      <vt:lpstr>Sheet2</vt:lpstr>
      <vt:lpstr>Sheet3</vt:lpstr>
      <vt:lpstr>Sheet5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Graeme Malcolm</dc:creator>
  <cp:keywords/>
  <dc:description/>
  <cp:lastModifiedBy>Andi Alif</cp:lastModifiedBy>
  <cp:revision/>
  <dcterms:created xsi:type="dcterms:W3CDTF">2018-01-23T22:05:58Z</dcterms:created>
  <dcterms:modified xsi:type="dcterms:W3CDTF">2019-08-28T13:39:10Z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gmalc@microsoft.com</vt:lpwstr>
  </property>
  <property fmtid="{D5CDD505-2E9C-101B-9397-08002B2CF9AE}" pid="5" name="MSIP_Label_f42aa342-8706-4288-bd11-ebb85995028c_SetDate">
    <vt:lpwstr>2018-01-23T22:20:58.3101023Z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