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1025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2" l="1"/>
  <c r="B25" i="2"/>
  <c r="B18" i="2"/>
  <c r="C18" i="2" l="1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7" i="2" l="1"/>
  <c r="C25" i="2"/>
  <c r="B28" i="2"/>
  <c r="C28" i="2" s="1"/>
  <c r="C26" i="2"/>
  <c r="D26" i="2"/>
  <c r="C27" i="2"/>
  <c r="D25" i="2" l="1"/>
  <c r="D27" i="2"/>
  <c r="D28" i="2"/>
</calcChain>
</file>

<file path=xl/sharedStrings.xml><?xml version="1.0" encoding="utf-8"?>
<sst xmlns="http://schemas.openxmlformats.org/spreadsheetml/2006/main" count="51" uniqueCount="34">
  <si>
    <t>A1</t>
  </si>
  <si>
    <t>A2</t>
  </si>
  <si>
    <t>A3</t>
  </si>
  <si>
    <t>A4</t>
  </si>
  <si>
    <t>SAW</t>
  </si>
  <si>
    <t>DATA</t>
  </si>
  <si>
    <t>Alternatif</t>
  </si>
  <si>
    <t>C2</t>
  </si>
  <si>
    <t>C3</t>
  </si>
  <si>
    <t>C4</t>
  </si>
  <si>
    <t>C5</t>
  </si>
  <si>
    <t>COST</t>
  </si>
  <si>
    <t>BENEFIT</t>
  </si>
  <si>
    <t>Normalisasi Matriks (Rij)</t>
  </si>
  <si>
    <t xml:space="preserve">C1 </t>
  </si>
  <si>
    <t>Preperensi(Vi)/Rangking</t>
  </si>
  <si>
    <t>Vi</t>
  </si>
  <si>
    <t>Rangking</t>
  </si>
  <si>
    <t>%</t>
  </si>
  <si>
    <t>Bobot (W)</t>
  </si>
  <si>
    <t>C1 ()</t>
  </si>
  <si>
    <t>C2 ()</t>
  </si>
  <si>
    <t>Keputusan : A2 adalah Alternatif Terbaik</t>
  </si>
  <si>
    <t>A1 :  Bandung</t>
  </si>
  <si>
    <t>A2 : Malang</t>
  </si>
  <si>
    <t>A3 : Semarang</t>
  </si>
  <si>
    <t>A4 : Yogyakarta</t>
  </si>
  <si>
    <t>C1 : Biaya</t>
  </si>
  <si>
    <t>C2 : Jarak</t>
  </si>
  <si>
    <t>C3 : Fasilitas</t>
  </si>
  <si>
    <t>C4 : Popularitas</t>
  </si>
  <si>
    <t>C5 : Keamanan</t>
  </si>
  <si>
    <t>Kriteria(Ci)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</si>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</sst>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3" xfId="0" applyFill="1" applyBorder="1"/>
    <xf numFmtId="0" fontId="0" fillId="5" borderId="0" xfId="0" applyFill="1" applyBorder="1"/>
    <xf numFmtId="0" fontId="0" fillId="5" borderId="0" xfId="0" applyFill="1"/>
    <xf numFmtId="2" fontId="0" fillId="0" borderId="0" xfId="0" applyNumberFormat="1"/>
    <xf numFmtId="164" fontId="0" fillId="0" borderId="0" xfId="0" applyNumberFormat="1"/>
    <xf numFmtId="9" fontId="0" fillId="6" borderId="0" xfId="0" applyNumberFormat="1" applyFill="1" applyAlignment="1">
      <alignment horizontal="left"/>
    </xf>
    <xf numFmtId="9" fontId="0" fillId="0" borderId="0" xfId="1" applyFont="1"/>
    <xf numFmtId="0" fontId="0" fillId="0" borderId="0" xfId="0" applyAlignment="1"/>
    <xf numFmtId="0" fontId="2" fillId="0" borderId="0" xfId="0" applyFont="1" applyAlignment="1"/>
    <xf numFmtId="0" fontId="0" fillId="6" borderId="5" xfId="0" applyFill="1" applyBorder="1"/>
    <xf numFmtId="0" fontId="0" fillId="5" borderId="0" xfId="0" applyFill="1" applyBorder="1" applyAlignment="1"/>
    <xf numFmtId="0" fontId="0" fillId="4" borderId="6" xfId="0" applyFill="1" applyBorder="1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596901</xdr:colOff>
      <xdr:row>21</xdr:row>
      <xdr:rowOff>171450</xdr:rowOff>
    </xdr:from>
    <xdr:to>
      <xdr:col>9</xdr:col>
      <xdr:colOff>12700</xdr:colOff>
      <xdr:row>27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F8AAB5F8-65EE-4647-B0E9-86609EBAE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5301" y="4038600"/>
          <a:ext cx="2463799" cy="9461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171450</xdr:rowOff>
    </xdr:from>
    <xdr:to>
      <xdr:col>13</xdr:col>
      <xdr:colOff>0</xdr:colOff>
      <xdr:row>19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C8ED45A-88E8-40C4-A0C0-4C67FAD70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381250"/>
          <a:ext cx="365760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A2" sqref="A2:O24"/>
    </sheetView>
  </sheetViews>
  <sheetFormatPr defaultRowHeight="15" x14ac:dyDescent="0.25"/>
  <cols>
    <col min="1" max="1" width="9.85546875" customWidth="1"/>
    <col min="2" max="2" width="10.5703125" bestFit="1" customWidth="1"/>
    <col min="12" max="12" width="11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8"/>
  <sheetViews>
    <sheetView tabSelected="1" topLeftCell="A28" workbookViewId="0">
      <selection activeCell="F32" sqref="F32"/>
    </sheetView>
  </sheetViews>
  <sheetFormatPr defaultRowHeight="15" x14ac:dyDescent="0.25"/>
  <cols>
    <col min="2" max="2" width="9.5703125" bestFit="1" customWidth="1"/>
  </cols>
  <sheetData>
    <row r="3" spans="1:15" x14ac:dyDescent="0.25">
      <c r="H3" s="25"/>
    </row>
    <row r="6" spans="1:15" ht="14.45" x14ac:dyDescent="0.35">
      <c r="A6" s="23" t="s">
        <v>4</v>
      </c>
      <c r="B6" s="23"/>
      <c r="C6" s="23"/>
      <c r="D6" s="23"/>
      <c r="E6" s="23"/>
      <c r="F6" s="23"/>
    </row>
    <row r="7" spans="1:15" ht="14.45" x14ac:dyDescent="0.35">
      <c r="A7" s="3" t="s">
        <v>5</v>
      </c>
      <c r="B7" s="3" t="s">
        <v>11</v>
      </c>
      <c r="C7" s="3" t="s">
        <v>12</v>
      </c>
      <c r="D7" s="3" t="s">
        <v>12</v>
      </c>
      <c r="E7" s="3" t="s">
        <v>12</v>
      </c>
      <c r="F7" s="3" t="s">
        <v>12</v>
      </c>
      <c r="H7" s="20" t="s">
        <v>6</v>
      </c>
      <c r="I7" s="21"/>
      <c r="J7" s="21"/>
      <c r="L7" s="22" t="s">
        <v>32</v>
      </c>
      <c r="M7" s="22"/>
      <c r="N7" s="22"/>
      <c r="O7" s="22"/>
    </row>
    <row r="8" spans="1:15" ht="14.45" x14ac:dyDescent="0.35">
      <c r="A8" s="4" t="s">
        <v>6</v>
      </c>
      <c r="B8" s="5" t="s">
        <v>20</v>
      </c>
      <c r="C8" s="5" t="s">
        <v>21</v>
      </c>
      <c r="D8" s="5" t="s">
        <v>8</v>
      </c>
      <c r="E8" s="5" t="s">
        <v>9</v>
      </c>
      <c r="F8" s="5" t="s">
        <v>10</v>
      </c>
      <c r="H8" s="20" t="s">
        <v>23</v>
      </c>
      <c r="I8" s="21"/>
      <c r="J8" s="21"/>
      <c r="L8" s="22" t="s">
        <v>27</v>
      </c>
      <c r="M8" s="22"/>
      <c r="N8" s="22"/>
      <c r="O8" s="22"/>
    </row>
    <row r="9" spans="1:15" ht="14.45" x14ac:dyDescent="0.35">
      <c r="A9" s="4" t="s">
        <v>0</v>
      </c>
      <c r="B9" s="6">
        <v>313</v>
      </c>
      <c r="C9" s="6">
        <v>50</v>
      </c>
      <c r="D9" s="6">
        <v>4</v>
      </c>
      <c r="E9" s="6">
        <v>5</v>
      </c>
      <c r="F9" s="6">
        <v>2</v>
      </c>
      <c r="H9" s="20" t="s">
        <v>24</v>
      </c>
      <c r="I9" s="21"/>
      <c r="J9" s="21"/>
      <c r="L9" s="22" t="s">
        <v>28</v>
      </c>
      <c r="M9" s="22"/>
      <c r="N9" s="22"/>
      <c r="O9" s="22"/>
    </row>
    <row r="10" spans="1:15" ht="14.45" x14ac:dyDescent="0.35">
      <c r="A10" s="4" t="s">
        <v>1</v>
      </c>
      <c r="B10" s="6">
        <v>338</v>
      </c>
      <c r="C10" s="6">
        <v>150</v>
      </c>
      <c r="D10" s="6">
        <v>4</v>
      </c>
      <c r="E10" s="6">
        <v>4</v>
      </c>
      <c r="F10" s="6">
        <v>3</v>
      </c>
      <c r="H10" s="20" t="s">
        <v>25</v>
      </c>
      <c r="I10" s="21"/>
      <c r="J10" s="21"/>
      <c r="L10" s="22" t="s">
        <v>29</v>
      </c>
      <c r="M10" s="22"/>
      <c r="N10" s="22"/>
      <c r="O10" s="22"/>
    </row>
    <row r="11" spans="1:15" ht="14.45" x14ac:dyDescent="0.35">
      <c r="A11" s="4" t="s">
        <v>2</v>
      </c>
      <c r="B11" s="6">
        <v>287</v>
      </c>
      <c r="C11" s="6">
        <v>90</v>
      </c>
      <c r="D11" s="6">
        <v>3</v>
      </c>
      <c r="E11" s="6">
        <v>3</v>
      </c>
      <c r="F11" s="6">
        <v>3</v>
      </c>
      <c r="H11" s="20" t="s">
        <v>26</v>
      </c>
      <c r="I11" s="21"/>
      <c r="J11" s="21"/>
      <c r="L11" s="22" t="s">
        <v>30</v>
      </c>
      <c r="M11" s="22"/>
      <c r="N11" s="22"/>
      <c r="O11" s="22"/>
    </row>
    <row r="12" spans="1:15" ht="14.45" x14ac:dyDescent="0.35">
      <c r="A12" s="4" t="s">
        <v>3</v>
      </c>
      <c r="B12" s="6">
        <v>500</v>
      </c>
      <c r="C12" s="6">
        <v>140</v>
      </c>
      <c r="D12" s="6">
        <v>5</v>
      </c>
      <c r="E12" s="6">
        <v>5</v>
      </c>
      <c r="F12" s="6">
        <v>2</v>
      </c>
      <c r="L12" s="22" t="s">
        <v>31</v>
      </c>
      <c r="M12" s="22"/>
      <c r="N12" s="22"/>
      <c r="O12" s="22"/>
    </row>
    <row r="13" spans="1:15" ht="14.45" x14ac:dyDescent="0.35">
      <c r="A13" s="18" t="s">
        <v>33</v>
      </c>
      <c r="B13" s="2"/>
      <c r="C13" s="1"/>
    </row>
    <row r="14" spans="1:15" x14ac:dyDescent="0.25">
      <c r="H14" s="19"/>
      <c r="I14" s="19"/>
      <c r="J14" s="19"/>
      <c r="K14" s="19"/>
      <c r="L14" s="19"/>
      <c r="M14" s="19"/>
    </row>
    <row r="15" spans="1:15" x14ac:dyDescent="0.25">
      <c r="A15" s="24" t="s">
        <v>13</v>
      </c>
      <c r="B15" s="24"/>
      <c r="C15" s="24"/>
      <c r="D15" s="24"/>
      <c r="E15" s="24"/>
      <c r="F15" s="24"/>
      <c r="G15" s="17"/>
      <c r="H15" s="19"/>
      <c r="I15" s="19"/>
      <c r="J15" s="19"/>
      <c r="K15" s="19"/>
      <c r="L15" s="19"/>
      <c r="M15" s="19"/>
    </row>
    <row r="16" spans="1:15" x14ac:dyDescent="0.25">
      <c r="A16" t="s">
        <v>5</v>
      </c>
      <c r="B16" s="5" t="s">
        <v>14</v>
      </c>
      <c r="C16" s="5" t="s">
        <v>7</v>
      </c>
      <c r="D16" s="5" t="s">
        <v>8</v>
      </c>
      <c r="E16" s="5" t="s">
        <v>9</v>
      </c>
      <c r="F16" s="7" t="s">
        <v>10</v>
      </c>
      <c r="G16" s="17"/>
      <c r="H16" s="19"/>
      <c r="I16" s="19"/>
      <c r="J16" s="19"/>
      <c r="K16" s="19"/>
      <c r="L16" s="19"/>
      <c r="M16" s="19"/>
    </row>
    <row r="17" spans="1:13" x14ac:dyDescent="0.25">
      <c r="A17" s="16" t="s">
        <v>19</v>
      </c>
      <c r="B17" s="12">
        <v>0.25</v>
      </c>
      <c r="C17" s="12">
        <v>0.15</v>
      </c>
      <c r="D17" s="12">
        <v>0.3</v>
      </c>
      <c r="E17" s="12">
        <v>0.1</v>
      </c>
      <c r="F17" s="12">
        <v>0.2</v>
      </c>
      <c r="G17" s="17"/>
      <c r="H17" s="19"/>
      <c r="I17" s="19"/>
      <c r="J17" s="19"/>
      <c r="K17" s="19"/>
      <c r="L17" s="19"/>
      <c r="M17" s="19"/>
    </row>
    <row r="18" spans="1:13" x14ac:dyDescent="0.25">
      <c r="A18" s="4" t="s">
        <v>0</v>
      </c>
      <c r="B18" s="10">
        <f>IF($B$7="BENEFIT",(B9/MAX($B$9:$B$12)),(MIN($B$9:$B$12)/B9))</f>
        <v>0.91693290734824284</v>
      </c>
      <c r="C18" s="10">
        <f>IF($C$7="BENEFIT",C9/MAX($C$9:$C$12),MIN($C$9:$C$12)/C9)</f>
        <v>0.33333333333333331</v>
      </c>
      <c r="D18" s="10">
        <f>IF($D$7="BENEFIT",D9/MAX($D$9:$D$12),MIN($D$9:$D$12)/D9)</f>
        <v>0.8</v>
      </c>
      <c r="E18" s="10">
        <f>IF($E$7="BENEFIT",E9/MAX($E$9:$E$12),MIN($E$9:$E$12)/E9)</f>
        <v>1</v>
      </c>
      <c r="F18" s="10">
        <f>IF($F$7="BENEFIT",F9/MAX($F$9:$F$12),MIN($F$9:$F$12)/F9)</f>
        <v>0.66666666666666663</v>
      </c>
      <c r="G18" s="17"/>
      <c r="H18" s="19"/>
      <c r="I18" s="19"/>
      <c r="J18" s="19"/>
      <c r="K18" s="19"/>
      <c r="L18" s="19"/>
      <c r="M18" s="19"/>
    </row>
    <row r="19" spans="1:13" x14ac:dyDescent="0.25">
      <c r="A19" s="4" t="s">
        <v>1</v>
      </c>
      <c r="B19" s="10">
        <f>IF($B$7="BENEFIT",B10/MAX($B$9:$B$12),MIN($B$9:$B$12)/B10)</f>
        <v>0.84911242603550297</v>
      </c>
      <c r="C19" s="10">
        <f>IF($C$7="BENEFIT",C10/MAX($C$9:$C$12),MIN($C$9:$C$12)/C10)</f>
        <v>1</v>
      </c>
      <c r="D19" s="10">
        <f>IF($D$7="BENEFIT",D10/MAX($D$9:$D$12),MIN($D$9:$D$12)/D10)</f>
        <v>0.8</v>
      </c>
      <c r="E19" s="10">
        <f>IF($E$7="BENEFIT",E10/MAX($E$9:$E$12),MIN($E$9:$E$12)/E10)</f>
        <v>0.8</v>
      </c>
      <c r="F19" s="10">
        <f>IF($F$7="BENEFIT",F10/MAX($F$9:$F$12),MIN($F$9:$F$12)/F10)</f>
        <v>1</v>
      </c>
      <c r="G19" s="8"/>
      <c r="H19" s="19"/>
      <c r="I19" s="19"/>
      <c r="J19" s="19"/>
      <c r="K19" s="19"/>
      <c r="L19" s="19"/>
      <c r="M19" s="19"/>
    </row>
    <row r="20" spans="1:13" x14ac:dyDescent="0.25">
      <c r="A20" s="4" t="s">
        <v>2</v>
      </c>
      <c r="B20" s="10">
        <f>IF($B$7="BENEFIT",B11/MAX($B$9:$B$12),MIN($B$9:$B$12)/B11)</f>
        <v>1</v>
      </c>
      <c r="C20" s="10">
        <f>IF($C$7="BENEFIT",C11/MAX($C$9:$C$12),MIN($C$9:$C$12)/C11)</f>
        <v>0.6</v>
      </c>
      <c r="D20" s="10">
        <f>IF($D$7="BENEFIT",D11/MAX($D$9:$D$12),MIN($D$9:$D$12)/D11)</f>
        <v>0.6</v>
      </c>
      <c r="E20" s="10">
        <f>IF($E$7="BENEFIT",E11/MAX($E$9:$E$12),MIN($E$9:$E$12)/E11)</f>
        <v>0.6</v>
      </c>
      <c r="F20" s="10">
        <f>IF($F$7="BENEFIT",F11/MAX($F$9:$F$12),MIN($F$9:$F$12)/F11)</f>
        <v>1</v>
      </c>
      <c r="G20" s="9"/>
      <c r="H20" s="19"/>
      <c r="I20" s="19"/>
      <c r="J20" s="19"/>
      <c r="K20" s="19"/>
      <c r="L20" s="19"/>
      <c r="M20" s="19"/>
    </row>
    <row r="21" spans="1:13" ht="14.45" x14ac:dyDescent="0.35">
      <c r="A21" s="4" t="s">
        <v>3</v>
      </c>
      <c r="B21" s="10">
        <f>IF($B$7="BENEFIT",B12/MAX($B$9:$B$12),MIN($B$9:$B$12)/B12)</f>
        <v>0.57399999999999995</v>
      </c>
      <c r="C21" s="10">
        <f>IF($C$7="BENEFIT",C12/MAX($C$9:$C$12),MIN($C$9:$C$12)/C12)</f>
        <v>0.93333333333333335</v>
      </c>
      <c r="D21" s="10">
        <f>IF($D$7="BENEFIT",D12/MAX($D$9:$D$12),MIN($D$9:$D$12)/D12)</f>
        <v>1</v>
      </c>
      <c r="E21" s="10">
        <f>IF($E$7="BENEFIT",E12/MAX($E$9:$E$12),MIN($E$9:$E$12)/E12)</f>
        <v>1</v>
      </c>
      <c r="F21" s="10">
        <f>IF($F$7="BENEFIT",F12/MAX($F$9:$F$12),MIN($F$9:$F$12)/F12)</f>
        <v>0.66666666666666663</v>
      </c>
    </row>
    <row r="23" spans="1:13" x14ac:dyDescent="0.25">
      <c r="A23" s="24" t="s">
        <v>15</v>
      </c>
      <c r="B23" s="24"/>
      <c r="C23" s="24"/>
      <c r="D23" s="24"/>
      <c r="F23" s="19"/>
      <c r="G23" s="19"/>
      <c r="H23" s="19"/>
      <c r="I23" s="19"/>
    </row>
    <row r="24" spans="1:13" x14ac:dyDescent="0.25">
      <c r="A24" s="4" t="s">
        <v>6</v>
      </c>
      <c r="B24" s="1" t="s">
        <v>16</v>
      </c>
      <c r="C24" s="1" t="s">
        <v>18</v>
      </c>
      <c r="D24" s="1" t="s">
        <v>17</v>
      </c>
      <c r="F24" s="19"/>
      <c r="G24" s="19"/>
      <c r="H24" s="19"/>
      <c r="I24" s="19"/>
    </row>
    <row r="25" spans="1:13" x14ac:dyDescent="0.25">
      <c r="A25" s="4" t="s">
        <v>0</v>
      </c>
      <c r="B25" s="11">
        <f>($B$17*$B$18)+($C$17*$C$18)+($D$17*$D$18)+($E$17*$E$18)+($F$17*F18)</f>
        <v>0.75256656017039403</v>
      </c>
      <c r="C25" s="13">
        <f>($B$25*100%)</f>
        <v>0.75256656017039403</v>
      </c>
      <c r="D25">
        <f>_xlfn.RANK.AVG($B$25,B25:B28)</f>
        <v>4</v>
      </c>
      <c r="E25" s="14"/>
      <c r="F25" s="19"/>
      <c r="G25" s="19"/>
      <c r="H25" s="19"/>
      <c r="I25" s="19"/>
    </row>
    <row r="26" spans="1:13" x14ac:dyDescent="0.25">
      <c r="A26" s="4" t="s">
        <v>1</v>
      </c>
      <c r="B26" s="11">
        <f>($B$17*$B$19)+($C$17*$C$19)+($D$17*$D$19)+($E$17*$E$19)+($F$17*F19)</f>
        <v>0.88227810650887561</v>
      </c>
      <c r="C26" s="13">
        <f>($B$26*100%)</f>
        <v>0.88227810650887561</v>
      </c>
      <c r="D26">
        <f>_xlfn.RANK.AVG($B$26,B25:B28)</f>
        <v>1</v>
      </c>
      <c r="E26" s="14"/>
      <c r="F26" s="19"/>
      <c r="G26" s="19"/>
      <c r="H26" s="19"/>
      <c r="I26" s="19"/>
    </row>
    <row r="27" spans="1:13" x14ac:dyDescent="0.25">
      <c r="A27" s="4" t="s">
        <v>2</v>
      </c>
      <c r="B27" s="11">
        <f>($B$17*$B$20)+($C$17*$C$20)+($D$17*$D$20)+($E$17*$E$20)+($F$17*F20)</f>
        <v>0.78</v>
      </c>
      <c r="C27" s="13">
        <f>($B$27*100%)</f>
        <v>0.78</v>
      </c>
      <c r="D27">
        <f>_xlfn.RANK.AVG($B$27,B25:B28)</f>
        <v>3</v>
      </c>
      <c r="E27" s="15"/>
      <c r="F27" s="19"/>
      <c r="G27" s="19"/>
      <c r="H27" s="19"/>
      <c r="I27" s="19"/>
    </row>
    <row r="28" spans="1:13" ht="14.45" x14ac:dyDescent="0.35">
      <c r="A28" s="4" t="s">
        <v>3</v>
      </c>
      <c r="B28" s="11">
        <f>($B$17*$B$21)+($C$17*$C$21)+($D$17*$D$21)+($E$17*$E$21)+($F$17*F21)</f>
        <v>0.81683333333333319</v>
      </c>
      <c r="C28" s="13">
        <f>($B$28*100%)</f>
        <v>0.81683333333333319</v>
      </c>
      <c r="D28">
        <f>_xlfn.RANK.AVG($B$28,B25:B28)</f>
        <v>2</v>
      </c>
      <c r="E28" s="14"/>
      <c r="F28" s="19" t="s">
        <v>22</v>
      </c>
      <c r="G28" s="19"/>
      <c r="H28" s="19"/>
      <c r="I28" s="19"/>
    </row>
  </sheetData>
  <mergeCells count="17">
    <mergeCell ref="F28:I28"/>
    <mergeCell ref="A6:F6"/>
    <mergeCell ref="A15:F15"/>
    <mergeCell ref="A23:D23"/>
    <mergeCell ref="H8:J8"/>
    <mergeCell ref="H9:J9"/>
    <mergeCell ref="H7:J7"/>
    <mergeCell ref="H10:J10"/>
    <mergeCell ref="H14:M20"/>
    <mergeCell ref="F23:I27"/>
    <mergeCell ref="H11:J11"/>
    <mergeCell ref="L7:O7"/>
    <mergeCell ref="L8:O8"/>
    <mergeCell ref="L9:O9"/>
    <mergeCell ref="L10:O10"/>
    <mergeCell ref="L11:O11"/>
    <mergeCell ref="L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Cendra Harmon,M.Kom.</dc:creator>
  <cp:lastModifiedBy>Admin</cp:lastModifiedBy>
  <dcterms:created xsi:type="dcterms:W3CDTF">2015-06-05T18:17:20Z</dcterms:created>
  <dcterms:modified xsi:type="dcterms:W3CDTF">2024-12-12T11:11:13Z</dcterms:modified>
</cp:coreProperties>
</file>