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 activeTab="1"/>
  </bookViews>
  <sheets>
    <sheet name="NEW Memory Map" sheetId="4" r:id="rId1"/>
    <sheet name="USER" sheetId="5" r:id="rId2"/>
    <sheet name="Hardware registers" sheetId="2" r:id="rId3"/>
    <sheet name="OLD Memory Map" sheetId="1" r:id="rId4"/>
    <sheet name="Copyright and license" sheetId="3" r:id="rId5"/>
  </sheets>
  <calcPr calcId="145621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6" i="5"/>
  <c r="B17" i="5"/>
  <c r="B18" i="5"/>
  <c r="B19" i="5"/>
  <c r="C19" i="5"/>
  <c r="D6" i="5"/>
  <c r="C6" i="5"/>
  <c r="E6" i="5" s="1"/>
  <c r="K44" i="4"/>
  <c r="J44" i="4"/>
  <c r="C18" i="5" l="1"/>
  <c r="C17" i="5" s="1"/>
  <c r="C16" i="5" s="1"/>
  <c r="B7" i="5"/>
  <c r="D7" i="5" s="1"/>
  <c r="C7" i="5"/>
  <c r="B40" i="4"/>
  <c r="B41" i="4"/>
  <c r="D41" i="4" s="1"/>
  <c r="A40" i="4"/>
  <c r="A8" i="4"/>
  <c r="C59" i="4"/>
  <c r="E59" i="4" s="1"/>
  <c r="A57" i="4"/>
  <c r="D50" i="4"/>
  <c r="A50" i="4"/>
  <c r="C50" i="4" s="1"/>
  <c r="A13" i="4"/>
  <c r="A12" i="4"/>
  <c r="D7" i="4"/>
  <c r="A7" i="4"/>
  <c r="C7" i="4" s="1"/>
  <c r="B8" i="5" l="1"/>
  <c r="E7" i="5"/>
  <c r="C41" i="4"/>
  <c r="E41" i="4" s="1"/>
  <c r="E7" i="4"/>
  <c r="B8" i="4"/>
  <c r="D8" i="4" s="1"/>
  <c r="B51" i="4"/>
  <c r="B44" i="4" s="1"/>
  <c r="E50" i="4"/>
  <c r="A8" i="1"/>
  <c r="C8" i="5" l="1"/>
  <c r="D8" i="5"/>
  <c r="C44" i="4"/>
  <c r="E44" i="4" s="1"/>
  <c r="B43" i="4"/>
  <c r="D44" i="4"/>
  <c r="C8" i="4"/>
  <c r="B9" i="4" s="1"/>
  <c r="C9" i="4" s="1"/>
  <c r="D9" i="4"/>
  <c r="D51" i="4"/>
  <c r="C51" i="4"/>
  <c r="E8" i="4"/>
  <c r="A7" i="1"/>
  <c r="A44" i="1"/>
  <c r="C38" i="1" s="1"/>
  <c r="E8" i="5" l="1"/>
  <c r="B9" i="5"/>
  <c r="B42" i="4"/>
  <c r="C43" i="4"/>
  <c r="E43" i="4" s="1"/>
  <c r="D43" i="4"/>
  <c r="E9" i="4"/>
  <c r="B10" i="4"/>
  <c r="D10" i="4" s="1"/>
  <c r="B52" i="4"/>
  <c r="E51" i="4"/>
  <c r="A51" i="1"/>
  <c r="E38" i="1"/>
  <c r="D7" i="1"/>
  <c r="C9" i="5" l="1"/>
  <c r="D9" i="5"/>
  <c r="C10" i="4"/>
  <c r="B11" i="4" s="1"/>
  <c r="C42" i="4"/>
  <c r="E42" i="4" s="1"/>
  <c r="D42" i="4"/>
  <c r="D52" i="4"/>
  <c r="C52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5" l="1"/>
  <c r="B10" i="5"/>
  <c r="E10" i="4"/>
  <c r="C39" i="4"/>
  <c r="E39" i="4" s="1"/>
  <c r="D40" i="4"/>
  <c r="C40" i="4"/>
  <c r="E40" i="4" s="1"/>
  <c r="D11" i="4"/>
  <c r="C11" i="4"/>
  <c r="B53" i="4"/>
  <c r="E52" i="4"/>
  <c r="D8" i="1"/>
  <c r="C8" i="1"/>
  <c r="B9" i="1" s="1"/>
  <c r="E7" i="1"/>
  <c r="B45" i="1"/>
  <c r="E44" i="1"/>
  <c r="C10" i="5" l="1"/>
  <c r="D10" i="5"/>
  <c r="D53" i="4"/>
  <c r="C53" i="4"/>
  <c r="E11" i="4"/>
  <c r="B12" i="4"/>
  <c r="D9" i="1"/>
  <c r="C9" i="1"/>
  <c r="E8" i="1"/>
  <c r="D45" i="1"/>
  <c r="C45" i="1"/>
  <c r="B46" i="1" s="1"/>
  <c r="E10" i="5" l="1"/>
  <c r="B11" i="5"/>
  <c r="D12" i="4"/>
  <c r="C12" i="4"/>
  <c r="B54" i="4"/>
  <c r="E53" i="4"/>
  <c r="E9" i="1"/>
  <c r="B10" i="1"/>
  <c r="E45" i="1"/>
  <c r="C11" i="5" l="1"/>
  <c r="D11" i="5"/>
  <c r="D54" i="4"/>
  <c r="C54" i="4"/>
  <c r="B13" i="4"/>
  <c r="E12" i="4"/>
  <c r="C46" i="1"/>
  <c r="D46" i="1"/>
  <c r="B12" i="5" l="1"/>
  <c r="E11" i="5"/>
  <c r="C13" i="4"/>
  <c r="D13" i="4"/>
  <c r="B55" i="4"/>
  <c r="E54" i="4"/>
  <c r="B47" i="1"/>
  <c r="E46" i="1"/>
  <c r="D12" i="5" l="1"/>
  <c r="C12" i="5"/>
  <c r="B14" i="4"/>
  <c r="E13" i="4"/>
  <c r="D55" i="4"/>
  <c r="C55" i="4"/>
  <c r="C47" i="1"/>
  <c r="B48" i="1" s="1"/>
  <c r="D47" i="1"/>
  <c r="B13" i="5" l="1"/>
  <c r="E12" i="5"/>
  <c r="C14" i="4"/>
  <c r="D14" i="4"/>
  <c r="B56" i="4"/>
  <c r="E55" i="4"/>
  <c r="E47" i="1"/>
  <c r="C13" i="5" l="1"/>
  <c r="D13" i="5"/>
  <c r="B20" i="4"/>
  <c r="E14" i="4"/>
  <c r="D56" i="4"/>
  <c r="C56" i="4"/>
  <c r="D48" i="1"/>
  <c r="C48" i="1"/>
  <c r="B14" i="5" l="1"/>
  <c r="E13" i="5"/>
  <c r="C20" i="4"/>
  <c r="E20" i="4" s="1"/>
  <c r="B21" i="4"/>
  <c r="D20" i="4"/>
  <c r="E56" i="4"/>
  <c r="B57" i="4"/>
  <c r="B49" i="1"/>
  <c r="E48" i="1"/>
  <c r="C14" i="5" l="1"/>
  <c r="D14" i="5"/>
  <c r="D57" i="4"/>
  <c r="C57" i="4"/>
  <c r="C21" i="4"/>
  <c r="E21" i="4" s="1"/>
  <c r="B22" i="4"/>
  <c r="D21" i="4"/>
  <c r="D10" i="1"/>
  <c r="D49" i="1"/>
  <c r="C49" i="1"/>
  <c r="B50" i="1" s="1"/>
  <c r="E14" i="5" l="1"/>
  <c r="B15" i="5"/>
  <c r="C22" i="4"/>
  <c r="E22" i="4" s="1"/>
  <c r="B23" i="4"/>
  <c r="D22" i="4"/>
  <c r="E57" i="4"/>
  <c r="B58" i="4"/>
  <c r="C10" i="1"/>
  <c r="E10" i="1" s="1"/>
  <c r="C50" i="1"/>
  <c r="D50" i="1"/>
  <c r="E49" i="1"/>
  <c r="C15" i="5" l="1"/>
  <c r="B16" i="5" s="1"/>
  <c r="A16" i="5" s="1"/>
  <c r="D15" i="5"/>
  <c r="D58" i="4"/>
  <c r="C58" i="4"/>
  <c r="C23" i="4"/>
  <c r="E23" i="4" s="1"/>
  <c r="B24" i="4"/>
  <c r="D23" i="4"/>
  <c r="B11" i="1"/>
  <c r="D11" i="1" s="1"/>
  <c r="E50" i="1"/>
  <c r="B51" i="1"/>
  <c r="C51" i="1" s="1"/>
  <c r="B52" i="1" s="1"/>
  <c r="E15" i="5" l="1"/>
  <c r="C24" i="4"/>
  <c r="E24" i="4" s="1"/>
  <c r="B25" i="4"/>
  <c r="D24" i="4"/>
  <c r="E58" i="4"/>
  <c r="B59" i="4"/>
  <c r="C11" i="1"/>
  <c r="E11" i="1" s="1"/>
  <c r="D51" i="1"/>
  <c r="E51" i="1"/>
  <c r="D59" i="4" l="1"/>
  <c r="A59" i="4"/>
  <c r="C25" i="4"/>
  <c r="E25" i="4" s="1"/>
  <c r="B26" i="4"/>
  <c r="D25" i="4"/>
  <c r="B12" i="1"/>
  <c r="D12" i="1" s="1"/>
  <c r="D16" i="5" l="1"/>
  <c r="C26" i="4"/>
  <c r="E26" i="4" s="1"/>
  <c r="B27" i="4"/>
  <c r="D26" i="4"/>
  <c r="C12" i="1"/>
  <c r="E12" i="1" s="1"/>
  <c r="E16" i="5" l="1"/>
  <c r="C27" i="4"/>
  <c r="E27" i="4" s="1"/>
  <c r="B28" i="4"/>
  <c r="D27" i="4"/>
  <c r="B13" i="1"/>
  <c r="D13" i="1" s="1"/>
  <c r="C52" i="1"/>
  <c r="D52" i="1"/>
  <c r="D17" i="5" l="1"/>
  <c r="C28" i="4"/>
  <c r="E28" i="4" s="1"/>
  <c r="B29" i="4"/>
  <c r="D28" i="4"/>
  <c r="C13" i="1"/>
  <c r="E13" i="1" s="1"/>
  <c r="B53" i="1"/>
  <c r="E52" i="1"/>
  <c r="E17" i="5" l="1"/>
  <c r="C29" i="4"/>
  <c r="E29" i="4" s="1"/>
  <c r="B30" i="4"/>
  <c r="D29" i="4"/>
  <c r="B19" i="1"/>
  <c r="D19" i="1" s="1"/>
  <c r="A53" i="1"/>
  <c r="D53" i="1"/>
  <c r="C30" i="4" l="1"/>
  <c r="E30" i="4" s="1"/>
  <c r="B31" i="4"/>
  <c r="D30" i="4"/>
  <c r="B20" i="1"/>
  <c r="C19" i="1"/>
  <c r="E19" i="1" s="1"/>
  <c r="C31" i="4" l="1"/>
  <c r="E31" i="4" s="1"/>
  <c r="B32" i="4"/>
  <c r="D31" i="4"/>
  <c r="B21" i="1"/>
  <c r="D20" i="1"/>
  <c r="C20" i="1"/>
  <c r="E20" i="1" s="1"/>
  <c r="D18" i="5" l="1"/>
  <c r="C32" i="4"/>
  <c r="E32" i="4" s="1"/>
  <c r="B33" i="4"/>
  <c r="D32" i="4"/>
  <c r="B22" i="1"/>
  <c r="D21" i="1"/>
  <c r="C21" i="1"/>
  <c r="E21" i="1" s="1"/>
  <c r="E18" i="5" l="1"/>
  <c r="C33" i="4"/>
  <c r="E33" i="4" s="1"/>
  <c r="B34" i="4"/>
  <c r="D33" i="4"/>
  <c r="B23" i="1"/>
  <c r="D22" i="1"/>
  <c r="B6" i="2"/>
  <c r="D19" i="5" l="1"/>
  <c r="E19" i="5"/>
  <c r="C34" i="4"/>
  <c r="E34" i="4" s="1"/>
  <c r="B35" i="4"/>
  <c r="D34" i="4"/>
  <c r="B24" i="1"/>
  <c r="D23" i="1"/>
  <c r="D6" i="2"/>
  <c r="C22" i="1"/>
  <c r="C35" i="4" l="1"/>
  <c r="E35" i="4" s="1"/>
  <c r="B36" i="4"/>
  <c r="D35" i="4"/>
  <c r="B25" i="1"/>
  <c r="D24" i="1"/>
  <c r="C6" i="2"/>
  <c r="E22" i="1"/>
  <c r="E6" i="2" s="1"/>
  <c r="C36" i="4" l="1"/>
  <c r="E36" i="4" s="1"/>
  <c r="B37" i="4"/>
  <c r="D36" i="4"/>
  <c r="B26" i="1"/>
  <c r="D25" i="1"/>
  <c r="C23" i="1"/>
  <c r="E23" i="1" s="1"/>
  <c r="C37" i="4" l="1"/>
  <c r="E37" i="4" s="1"/>
  <c r="B38" i="4"/>
  <c r="D37" i="4"/>
  <c r="B27" i="1"/>
  <c r="D26" i="1"/>
  <c r="C24" i="1"/>
  <c r="E24" i="1" s="1"/>
  <c r="B39" i="4" l="1"/>
  <c r="C38" i="4"/>
  <c r="E38" i="4" s="1"/>
  <c r="D38" i="4"/>
  <c r="B28" i="1"/>
  <c r="D27" i="1"/>
  <c r="C25" i="1"/>
  <c r="E25" i="1" s="1"/>
  <c r="D39" i="4" l="1"/>
  <c r="A39" i="4"/>
  <c r="B29" i="1"/>
  <c r="D28" i="1"/>
  <c r="B9" i="2"/>
  <c r="B30" i="1" l="1"/>
  <c r="D29" i="1"/>
  <c r="D9" i="2"/>
  <c r="C26" i="1"/>
  <c r="B31" i="1" l="1"/>
  <c r="D30" i="1"/>
  <c r="C9" i="2"/>
  <c r="E26" i="1"/>
  <c r="E9" i="2" s="1"/>
  <c r="B32" i="1" l="1"/>
  <c r="D31" i="1"/>
  <c r="C27" i="1"/>
  <c r="E27" i="1" s="1"/>
  <c r="B33" i="1" l="1"/>
  <c r="D32" i="1"/>
  <c r="C28" i="1"/>
  <c r="E28" i="1" s="1"/>
  <c r="B34" i="1" l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<sst xmlns="http://schemas.openxmlformats.org/spreadsheetml/2006/main" count="370" uniqueCount="133">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</sst>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zoomScale="80" zoomScaleNormal="80" workbookViewId="0">
      <selection activeCell="G33" sqref="G33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(128-16)*1024</f>
        <v>114688</v>
      </c>
      <c r="B8" s="7">
        <f t="shared" ref="B8:B14" si="0">C7+1</f>
        <v>131072</v>
      </c>
      <c r="C8" s="7">
        <f>B8+A8-1</f>
        <v>245759</v>
      </c>
      <c r="D8" s="7" t="str">
        <f t="shared" ref="D8:E14" si="1">DEC2HEX(B8,6)</f>
        <v>020000</v>
      </c>
      <c r="E8" s="7" t="str">
        <f t="shared" si="1"/>
        <v>03BFFF</v>
      </c>
      <c r="F8" s="7"/>
      <c r="G8" s="8" t="s">
        <v>99</v>
      </c>
    </row>
    <row r="9" spans="1:14" x14ac:dyDescent="0.25">
      <c r="A9" s="7">
        <v>4096</v>
      </c>
      <c r="B9" s="7">
        <f>C8+1</f>
        <v>245760</v>
      </c>
      <c r="C9" s="7">
        <f t="shared" ref="C9" si="2">B9+A9-1</f>
        <v>249855</v>
      </c>
      <c r="D9" s="7" t="str">
        <f t="shared" ref="D9" si="3">DEC2HEX(B9,6)</f>
        <v>03C000</v>
      </c>
      <c r="E9" s="7" t="str">
        <f t="shared" ref="E9" si="4">DEC2HEX(C9,6)</f>
        <v>03CFFF</v>
      </c>
      <c r="F9" s="7"/>
      <c r="G9" s="8" t="s">
        <v>102</v>
      </c>
      <c r="H9" s="30" t="s">
        <v>72</v>
      </c>
      <c r="I9" t="s">
        <v>103</v>
      </c>
    </row>
    <row r="10" spans="1:14" x14ac:dyDescent="0.25">
      <c r="A10" s="7">
        <v>2048</v>
      </c>
      <c r="B10" s="7">
        <f>C9+1</f>
        <v>249856</v>
      </c>
      <c r="C10" s="7">
        <f t="shared" ref="C10" si="5">B10+A10-1</f>
        <v>251903</v>
      </c>
      <c r="D10" s="7" t="str">
        <f t="shared" si="1"/>
        <v>03D000</v>
      </c>
      <c r="E10" s="7" t="str">
        <f t="shared" si="1"/>
        <v>03D7FF</v>
      </c>
      <c r="F10" s="7"/>
      <c r="G10" s="8" t="s">
        <v>4</v>
      </c>
      <c r="H10" s="30" t="s">
        <v>72</v>
      </c>
      <c r="I10" t="s">
        <v>51</v>
      </c>
    </row>
    <row r="11" spans="1:14" x14ac:dyDescent="0.25">
      <c r="A11" s="7">
        <v>2048</v>
      </c>
      <c r="B11" s="7">
        <f t="shared" si="0"/>
        <v>251904</v>
      </c>
      <c r="C11" s="7">
        <f>B11+A11-1</f>
        <v>253951</v>
      </c>
      <c r="D11" s="7" t="str">
        <f t="shared" si="1"/>
        <v>03D800</v>
      </c>
      <c r="E11" s="7" t="str">
        <f t="shared" si="1"/>
        <v>03DFFF</v>
      </c>
      <c r="F11" s="7"/>
      <c r="G11" s="8" t="s">
        <v>95</v>
      </c>
      <c r="H11" s="30" t="s">
        <v>72</v>
      </c>
      <c r="I11" t="s">
        <v>96</v>
      </c>
    </row>
    <row r="12" spans="1:14" x14ac:dyDescent="0.25">
      <c r="A12" s="7">
        <f>2048</f>
        <v>2048</v>
      </c>
      <c r="B12" s="7">
        <f t="shared" si="0"/>
        <v>253952</v>
      </c>
      <c r="C12" s="7">
        <f t="shared" ref="C12:C14" si="6">B12+A12-1</f>
        <v>255999</v>
      </c>
      <c r="D12" s="7" t="str">
        <f t="shared" si="1"/>
        <v>03E000</v>
      </c>
      <c r="E12" s="7" t="str">
        <f t="shared" si="1"/>
        <v>03E7FF</v>
      </c>
      <c r="F12" s="7"/>
      <c r="G12" s="8" t="s">
        <v>2</v>
      </c>
      <c r="H12" s="30" t="s">
        <v>72</v>
      </c>
      <c r="I12" t="s">
        <v>114</v>
      </c>
    </row>
    <row r="13" spans="1:14" x14ac:dyDescent="0.25">
      <c r="A13" s="7">
        <f>2048</f>
        <v>2048</v>
      </c>
      <c r="B13" s="7">
        <f t="shared" si="0"/>
        <v>256000</v>
      </c>
      <c r="C13" s="7">
        <f t="shared" si="6"/>
        <v>258047</v>
      </c>
      <c r="D13" s="7" t="str">
        <f t="shared" si="1"/>
        <v>03E800</v>
      </c>
      <c r="E13" s="7" t="str">
        <f t="shared" si="1"/>
        <v>03EFFF</v>
      </c>
      <c r="F13" s="7"/>
      <c r="G13" s="8" t="s">
        <v>3</v>
      </c>
      <c r="H13" s="30" t="s">
        <v>72</v>
      </c>
      <c r="I13" t="s">
        <v>115</v>
      </c>
    </row>
    <row r="14" spans="1:14" x14ac:dyDescent="0.25">
      <c r="A14" s="7">
        <v>2048</v>
      </c>
      <c r="B14" s="7">
        <f t="shared" si="0"/>
        <v>258048</v>
      </c>
      <c r="C14" s="7">
        <f t="shared" si="6"/>
        <v>260095</v>
      </c>
      <c r="D14" s="7" t="str">
        <f t="shared" si="1"/>
        <v>03F000</v>
      </c>
      <c r="E14" s="7" t="str">
        <f t="shared" si="1"/>
        <v>03F7FF</v>
      </c>
      <c r="F14" s="7"/>
      <c r="G14" s="8" t="s">
        <v>101</v>
      </c>
      <c r="H14" s="30" t="s">
        <v>72</v>
      </c>
      <c r="I14" t="s">
        <v>116</v>
      </c>
    </row>
    <row r="15" spans="1:14" x14ac:dyDescent="0.25">
      <c r="A15" s="3"/>
    </row>
    <row r="16" spans="1:14" s="9" customFormat="1" x14ac:dyDescent="0.25">
      <c r="A16" s="14" t="s">
        <v>50</v>
      </c>
      <c r="D16" s="16"/>
      <c r="E16" s="16"/>
      <c r="F16" s="16"/>
      <c r="H16" s="31"/>
      <c r="I16"/>
      <c r="J16"/>
      <c r="K16"/>
      <c r="L16"/>
      <c r="M16"/>
      <c r="N16"/>
    </row>
    <row r="17" spans="1:14" s="10" customFormat="1" x14ac:dyDescent="0.25">
      <c r="A17" s="13" t="s">
        <v>6</v>
      </c>
      <c r="B17" s="13" t="s">
        <v>10</v>
      </c>
      <c r="C17" s="13" t="s">
        <v>11</v>
      </c>
      <c r="D17" s="13" t="s">
        <v>10</v>
      </c>
      <c r="E17" s="13" t="s">
        <v>12</v>
      </c>
      <c r="F17" s="13"/>
      <c r="G17" s="10" t="s">
        <v>0</v>
      </c>
      <c r="H17" s="32"/>
      <c r="I17"/>
      <c r="J17"/>
      <c r="K17"/>
      <c r="L17"/>
      <c r="M17"/>
      <c r="N17"/>
    </row>
    <row r="18" spans="1:14" s="11" customFormat="1" x14ac:dyDescent="0.25">
      <c r="A18" s="15"/>
      <c r="B18" s="13" t="s">
        <v>8</v>
      </c>
      <c r="C18" s="13" t="s">
        <v>8</v>
      </c>
      <c r="D18" s="13" t="s">
        <v>9</v>
      </c>
      <c r="E18" s="13" t="s">
        <v>9</v>
      </c>
      <c r="F18" s="13"/>
      <c r="H18" s="33"/>
      <c r="I18"/>
      <c r="J18"/>
      <c r="K18"/>
      <c r="L18"/>
      <c r="M18"/>
      <c r="N18"/>
    </row>
    <row r="19" spans="1:14" s="2" customFormat="1" x14ac:dyDescent="0.25">
      <c r="A19" s="4"/>
      <c r="B19" s="4"/>
      <c r="C19" s="4"/>
      <c r="D19" s="4"/>
      <c r="E19" s="4"/>
      <c r="F19" s="4"/>
      <c r="G19" s="11"/>
      <c r="H19" s="33"/>
      <c r="I19"/>
      <c r="J19"/>
      <c r="K19"/>
      <c r="L19"/>
      <c r="M19"/>
      <c r="N19"/>
    </row>
    <row r="20" spans="1:14" x14ac:dyDescent="0.25">
      <c r="A20" s="7">
        <v>4</v>
      </c>
      <c r="B20" s="7">
        <f>C14+1</f>
        <v>260096</v>
      </c>
      <c r="C20" s="7">
        <f>B20+A20-1</f>
        <v>260099</v>
      </c>
      <c r="D20" s="7" t="str">
        <f t="shared" ref="D20:E39" si="7">DEC2HEX(B20,6)</f>
        <v>03F800</v>
      </c>
      <c r="E20" s="7" t="str">
        <f t="shared" si="7"/>
        <v>03F803</v>
      </c>
      <c r="F20" s="7"/>
      <c r="G20" s="8" t="s">
        <v>16</v>
      </c>
      <c r="H20" s="30" t="s">
        <v>72</v>
      </c>
      <c r="I20" t="s">
        <v>28</v>
      </c>
    </row>
    <row r="21" spans="1:14" x14ac:dyDescent="0.25">
      <c r="A21" s="7">
        <v>4</v>
      </c>
      <c r="B21" s="7">
        <f>B20+4</f>
        <v>260100</v>
      </c>
      <c r="C21" s="7">
        <f t="shared" ref="C21:C38" si="8">B21+A21-1</f>
        <v>260103</v>
      </c>
      <c r="D21" s="7" t="str">
        <f t="shared" si="7"/>
        <v>03F804</v>
      </c>
      <c r="E21" s="7" t="str">
        <f t="shared" si="7"/>
        <v>03F807</v>
      </c>
      <c r="F21" s="7"/>
      <c r="G21" s="8" t="s">
        <v>27</v>
      </c>
      <c r="H21" s="30" t="s">
        <v>72</v>
      </c>
      <c r="I21" t="s">
        <v>29</v>
      </c>
    </row>
    <row r="22" spans="1:14" x14ac:dyDescent="0.25">
      <c r="A22" s="7">
        <v>1</v>
      </c>
      <c r="B22" s="7">
        <f t="shared" ref="B22:B38" si="9">B21+4</f>
        <v>260104</v>
      </c>
      <c r="C22" s="7">
        <f t="shared" si="8"/>
        <v>260104</v>
      </c>
      <c r="D22" s="7" t="str">
        <f t="shared" si="7"/>
        <v>03F808</v>
      </c>
      <c r="E22" s="7" t="str">
        <f t="shared" si="7"/>
        <v>03F808</v>
      </c>
      <c r="F22" s="7"/>
      <c r="G22" s="8" t="s">
        <v>32</v>
      </c>
      <c r="H22" s="30" t="s">
        <v>73</v>
      </c>
      <c r="I22" t="s">
        <v>30</v>
      </c>
    </row>
    <row r="23" spans="1:14" x14ac:dyDescent="0.25">
      <c r="A23" s="7">
        <v>1</v>
      </c>
      <c r="B23" s="7">
        <f t="shared" si="9"/>
        <v>260108</v>
      </c>
      <c r="C23" s="7">
        <f t="shared" si="8"/>
        <v>260108</v>
      </c>
      <c r="D23" s="7" t="str">
        <f t="shared" si="7"/>
        <v>03F80C</v>
      </c>
      <c r="E23" s="7" t="str">
        <f t="shared" si="7"/>
        <v>03F80C</v>
      </c>
      <c r="F23" s="7"/>
      <c r="G23" s="8" t="s">
        <v>31</v>
      </c>
      <c r="H23" s="30" t="s">
        <v>72</v>
      </c>
      <c r="I23" t="s">
        <v>33</v>
      </c>
    </row>
    <row r="24" spans="1:14" x14ac:dyDescent="0.25">
      <c r="A24" s="7">
        <v>1</v>
      </c>
      <c r="B24" s="7">
        <f t="shared" si="9"/>
        <v>260112</v>
      </c>
      <c r="C24" s="7">
        <f t="shared" si="8"/>
        <v>260112</v>
      </c>
      <c r="D24" s="7" t="str">
        <f t="shared" si="7"/>
        <v>03F810</v>
      </c>
      <c r="E24" s="7" t="str">
        <f t="shared" si="7"/>
        <v>03F810</v>
      </c>
      <c r="F24" s="7"/>
      <c r="G24" s="8" t="s">
        <v>18</v>
      </c>
      <c r="H24" s="30" t="s">
        <v>74</v>
      </c>
      <c r="I24" t="s">
        <v>35</v>
      </c>
    </row>
    <row r="25" spans="1:14" x14ac:dyDescent="0.25">
      <c r="A25" s="7">
        <v>1</v>
      </c>
      <c r="B25" s="7">
        <f t="shared" si="9"/>
        <v>260116</v>
      </c>
      <c r="C25" s="7">
        <f t="shared" si="8"/>
        <v>260116</v>
      </c>
      <c r="D25" s="7" t="str">
        <f t="shared" si="7"/>
        <v>03F814</v>
      </c>
      <c r="E25" s="7" t="str">
        <f t="shared" si="7"/>
        <v>03F814</v>
      </c>
      <c r="F25" s="7"/>
      <c r="G25" s="8" t="s">
        <v>19</v>
      </c>
      <c r="H25" s="30" t="s">
        <v>73</v>
      </c>
      <c r="I25" t="s">
        <v>76</v>
      </c>
    </row>
    <row r="26" spans="1:14" x14ac:dyDescent="0.25">
      <c r="A26" s="7">
        <v>2</v>
      </c>
      <c r="B26" s="7">
        <f t="shared" si="9"/>
        <v>260120</v>
      </c>
      <c r="C26" s="7">
        <f t="shared" si="8"/>
        <v>260121</v>
      </c>
      <c r="D26" s="7" t="str">
        <f t="shared" si="7"/>
        <v>03F818</v>
      </c>
      <c r="E26" s="7" t="str">
        <f t="shared" si="7"/>
        <v>03F819</v>
      </c>
      <c r="F26" s="7"/>
      <c r="G26" s="8" t="s">
        <v>34</v>
      </c>
      <c r="H26" s="30" t="s">
        <v>73</v>
      </c>
      <c r="I26" t="s">
        <v>52</v>
      </c>
    </row>
    <row r="27" spans="1:14" x14ac:dyDescent="0.25">
      <c r="A27" s="7">
        <v>1</v>
      </c>
      <c r="B27" s="7">
        <f t="shared" si="9"/>
        <v>260124</v>
      </c>
      <c r="C27" s="7">
        <f>B27+A27-1</f>
        <v>260124</v>
      </c>
      <c r="D27" s="7" t="str">
        <f t="shared" si="7"/>
        <v>03F81C</v>
      </c>
      <c r="E27" s="7" t="str">
        <f t="shared" si="7"/>
        <v>03F81C</v>
      </c>
      <c r="F27" s="7"/>
      <c r="G27" s="8" t="s">
        <v>20</v>
      </c>
      <c r="H27" s="30" t="s">
        <v>74</v>
      </c>
      <c r="I27" t="s">
        <v>33</v>
      </c>
    </row>
    <row r="28" spans="1:14" x14ac:dyDescent="0.25">
      <c r="A28" s="7">
        <v>1</v>
      </c>
      <c r="B28" s="7">
        <f t="shared" si="9"/>
        <v>260128</v>
      </c>
      <c r="C28" s="7">
        <f t="shared" si="8"/>
        <v>260128</v>
      </c>
      <c r="D28" s="7" t="str">
        <f t="shared" si="7"/>
        <v>03F820</v>
      </c>
      <c r="E28" s="7" t="str">
        <f t="shared" si="7"/>
        <v>03F820</v>
      </c>
      <c r="F28" s="7"/>
      <c r="G28" s="8" t="s">
        <v>36</v>
      </c>
      <c r="H28" s="30" t="s">
        <v>74</v>
      </c>
      <c r="I28" t="s">
        <v>37</v>
      </c>
    </row>
    <row r="29" spans="1:14" x14ac:dyDescent="0.25">
      <c r="A29" s="7">
        <v>4</v>
      </c>
      <c r="B29" s="7">
        <f t="shared" si="9"/>
        <v>260132</v>
      </c>
      <c r="C29" s="7">
        <f t="shared" si="8"/>
        <v>260135</v>
      </c>
      <c r="D29" s="7" t="str">
        <f t="shared" si="7"/>
        <v>03F824</v>
      </c>
      <c r="E29" s="7" t="str">
        <f t="shared" si="7"/>
        <v>03F827</v>
      </c>
      <c r="F29" s="7"/>
      <c r="G29" s="8" t="s">
        <v>38</v>
      </c>
      <c r="H29" s="30" t="s">
        <v>74</v>
      </c>
      <c r="I29" t="s">
        <v>106</v>
      </c>
    </row>
    <row r="30" spans="1:14" x14ac:dyDescent="0.25">
      <c r="A30" s="7">
        <v>4</v>
      </c>
      <c r="B30" s="7">
        <f t="shared" si="9"/>
        <v>260136</v>
      </c>
      <c r="C30" s="7">
        <f t="shared" si="8"/>
        <v>260139</v>
      </c>
      <c r="D30" s="7" t="str">
        <f t="shared" si="7"/>
        <v>03F828</v>
      </c>
      <c r="E30" s="7" t="str">
        <f t="shared" si="7"/>
        <v>03F82B</v>
      </c>
      <c r="F30" s="7"/>
      <c r="G30" s="8" t="s">
        <v>39</v>
      </c>
      <c r="H30" s="30" t="s">
        <v>74</v>
      </c>
      <c r="I30" t="s">
        <v>41</v>
      </c>
    </row>
    <row r="31" spans="1:14" x14ac:dyDescent="0.25">
      <c r="A31" s="7">
        <v>2</v>
      </c>
      <c r="B31" s="7">
        <f t="shared" si="9"/>
        <v>260140</v>
      </c>
      <c r="C31" s="7">
        <f t="shared" si="8"/>
        <v>260141</v>
      </c>
      <c r="D31" s="7" t="str">
        <f t="shared" si="7"/>
        <v>03F82C</v>
      </c>
      <c r="E31" s="7" t="str">
        <f t="shared" si="7"/>
        <v>03F82D</v>
      </c>
      <c r="F31" s="7"/>
      <c r="G31" s="8" t="s">
        <v>59</v>
      </c>
      <c r="H31" s="30" t="s">
        <v>72</v>
      </c>
      <c r="I31" t="s">
        <v>33</v>
      </c>
    </row>
    <row r="32" spans="1:14" x14ac:dyDescent="0.25">
      <c r="A32" s="7">
        <v>2</v>
      </c>
      <c r="B32" s="7">
        <f t="shared" si="9"/>
        <v>260144</v>
      </c>
      <c r="C32" s="7">
        <f t="shared" si="8"/>
        <v>260145</v>
      </c>
      <c r="D32" s="7" t="str">
        <f t="shared" si="7"/>
        <v>03F830</v>
      </c>
      <c r="E32" s="7" t="str">
        <f t="shared" si="7"/>
        <v>03F831</v>
      </c>
      <c r="F32" s="7"/>
      <c r="G32" s="8" t="s">
        <v>44</v>
      </c>
      <c r="H32" s="30" t="s">
        <v>73</v>
      </c>
      <c r="I32" t="s">
        <v>43</v>
      </c>
    </row>
    <row r="33" spans="1:14" x14ac:dyDescent="0.25">
      <c r="A33" s="7">
        <v>1</v>
      </c>
      <c r="B33" s="7">
        <f t="shared" si="9"/>
        <v>260148</v>
      </c>
      <c r="C33" s="7">
        <f t="shared" si="8"/>
        <v>260148</v>
      </c>
      <c r="D33" s="7" t="str">
        <f t="shared" si="7"/>
        <v>03F834</v>
      </c>
      <c r="E33" s="7" t="str">
        <f t="shared" si="7"/>
        <v>03F834</v>
      </c>
      <c r="F33" s="7"/>
      <c r="G33" s="8" t="s">
        <v>17</v>
      </c>
      <c r="H33" s="30" t="s">
        <v>74</v>
      </c>
      <c r="I33" t="s">
        <v>42</v>
      </c>
    </row>
    <row r="34" spans="1:14" x14ac:dyDescent="0.25">
      <c r="A34" s="7">
        <v>1</v>
      </c>
      <c r="B34" s="7">
        <f t="shared" si="9"/>
        <v>260152</v>
      </c>
      <c r="C34" s="7">
        <f t="shared" si="8"/>
        <v>260152</v>
      </c>
      <c r="D34" s="7" t="str">
        <f t="shared" si="7"/>
        <v>03F838</v>
      </c>
      <c r="E34" s="7" t="str">
        <f t="shared" si="7"/>
        <v>03F838</v>
      </c>
      <c r="F34" s="7"/>
      <c r="G34" s="8" t="s">
        <v>23</v>
      </c>
      <c r="H34" s="30" t="s">
        <v>72</v>
      </c>
      <c r="I34" t="s">
        <v>77</v>
      </c>
    </row>
    <row r="35" spans="1:14" x14ac:dyDescent="0.25">
      <c r="A35" s="7">
        <v>1</v>
      </c>
      <c r="B35" s="7">
        <f t="shared" si="9"/>
        <v>260156</v>
      </c>
      <c r="C35" s="7">
        <f t="shared" si="8"/>
        <v>260156</v>
      </c>
      <c r="D35" s="7" t="str">
        <f t="shared" si="7"/>
        <v>03F83C</v>
      </c>
      <c r="E35" s="7" t="str">
        <f t="shared" si="7"/>
        <v>03F83C</v>
      </c>
      <c r="F35" s="7"/>
      <c r="G35" s="8" t="s">
        <v>24</v>
      </c>
      <c r="H35" s="30" t="s">
        <v>72</v>
      </c>
      <c r="I35" t="s">
        <v>33</v>
      </c>
    </row>
    <row r="36" spans="1:14" x14ac:dyDescent="0.25">
      <c r="A36" s="7">
        <v>1</v>
      </c>
      <c r="B36" s="7">
        <f t="shared" si="9"/>
        <v>260160</v>
      </c>
      <c r="C36" s="7">
        <f t="shared" si="8"/>
        <v>260160</v>
      </c>
      <c r="D36" s="7" t="str">
        <f t="shared" si="7"/>
        <v>03F840</v>
      </c>
      <c r="E36" s="7" t="str">
        <f t="shared" si="7"/>
        <v>03F840</v>
      </c>
      <c r="F36" s="7"/>
      <c r="G36" s="8" t="s">
        <v>86</v>
      </c>
      <c r="H36" s="30" t="s">
        <v>74</v>
      </c>
      <c r="I36" t="s">
        <v>33</v>
      </c>
    </row>
    <row r="37" spans="1:14" x14ac:dyDescent="0.25">
      <c r="A37" s="7">
        <v>1</v>
      </c>
      <c r="B37" s="7">
        <f t="shared" si="9"/>
        <v>260164</v>
      </c>
      <c r="C37" s="7">
        <f t="shared" si="8"/>
        <v>260164</v>
      </c>
      <c r="D37" s="7" t="str">
        <f t="shared" si="7"/>
        <v>03F844</v>
      </c>
      <c r="E37" s="7" t="str">
        <f t="shared" si="7"/>
        <v>03F844</v>
      </c>
      <c r="F37" s="7"/>
      <c r="G37" s="8" t="s">
        <v>25</v>
      </c>
      <c r="H37" s="30" t="s">
        <v>73</v>
      </c>
      <c r="I37" t="s">
        <v>53</v>
      </c>
    </row>
    <row r="38" spans="1:14" x14ac:dyDescent="0.25">
      <c r="A38" s="7">
        <v>1</v>
      </c>
      <c r="B38" s="7">
        <f t="shared" si="9"/>
        <v>260168</v>
      </c>
      <c r="C38" s="7">
        <f t="shared" si="8"/>
        <v>260168</v>
      </c>
      <c r="D38" s="7" t="str">
        <f t="shared" si="7"/>
        <v>03F848</v>
      </c>
      <c r="E38" s="7" t="str">
        <f t="shared" si="7"/>
        <v>03F848</v>
      </c>
      <c r="F38" s="7"/>
      <c r="G38" s="8" t="s">
        <v>93</v>
      </c>
      <c r="H38" s="30" t="s">
        <v>74</v>
      </c>
      <c r="I38" t="s">
        <v>94</v>
      </c>
    </row>
    <row r="39" spans="1:14" x14ac:dyDescent="0.25">
      <c r="A39" s="7">
        <f>C39-B39</f>
        <v>1827</v>
      </c>
      <c r="B39" s="7">
        <f>B38+4</f>
        <v>260172</v>
      </c>
      <c r="C39" s="7">
        <f>B40-1</f>
        <v>261999</v>
      </c>
      <c r="D39" s="7" t="str">
        <f t="shared" si="7"/>
        <v>03F84C</v>
      </c>
      <c r="E39" s="7" t="str">
        <f t="shared" si="7"/>
        <v>03FF6F</v>
      </c>
      <c r="F39" s="7"/>
      <c r="G39" s="12" t="s">
        <v>45</v>
      </c>
    </row>
    <row r="40" spans="1:14" x14ac:dyDescent="0.25">
      <c r="A40" s="7">
        <f>4*32</f>
        <v>128</v>
      </c>
      <c r="B40" s="7">
        <f>B41-A40</f>
        <v>262000</v>
      </c>
      <c r="C40" s="7">
        <f>B40+A40-1</f>
        <v>262127</v>
      </c>
      <c r="D40" s="7" t="str">
        <f t="shared" ref="D40:D41" si="10">DEC2HEX(B40,6)</f>
        <v>03FF70</v>
      </c>
      <c r="E40" s="7" t="str">
        <f t="shared" ref="E40:E41" si="11">DEC2HEX(C40,6)</f>
        <v>03FFEF</v>
      </c>
      <c r="F40" s="7"/>
      <c r="G40" s="8" t="s">
        <v>109</v>
      </c>
      <c r="H40" s="30" t="s">
        <v>72</v>
      </c>
      <c r="I40" t="s">
        <v>110</v>
      </c>
    </row>
    <row r="41" spans="1:14" x14ac:dyDescent="0.25">
      <c r="A41" s="7">
        <v>4</v>
      </c>
      <c r="B41" s="7">
        <f t="shared" ref="B41" si="12">B42-A41</f>
        <v>262128</v>
      </c>
      <c r="C41" s="7">
        <f>B41+A41-1</f>
        <v>262131</v>
      </c>
      <c r="D41" s="7" t="str">
        <f t="shared" si="10"/>
        <v>03FFF0</v>
      </c>
      <c r="E41" s="7" t="str">
        <f t="shared" si="11"/>
        <v>03FFF3</v>
      </c>
      <c r="F41" s="7"/>
      <c r="G41" s="8" t="s">
        <v>112</v>
      </c>
      <c r="H41" s="30" t="s">
        <v>73</v>
      </c>
      <c r="I41" t="s">
        <v>113</v>
      </c>
    </row>
    <row r="42" spans="1:14" x14ac:dyDescent="0.25">
      <c r="A42" s="7">
        <v>4</v>
      </c>
      <c r="B42" s="7">
        <f t="shared" ref="B42:B43" si="13">B43-A42</f>
        <v>262132</v>
      </c>
      <c r="C42" s="7">
        <f>B42+A42-1</f>
        <v>262135</v>
      </c>
      <c r="D42" s="7" t="str">
        <f t="shared" ref="D42" si="14">DEC2HEX(B42,6)</f>
        <v>03FFF4</v>
      </c>
      <c r="E42" s="7" t="str">
        <f t="shared" ref="E42" si="15">DEC2HEX(C42,6)</f>
        <v>03FFF7</v>
      </c>
      <c r="F42" s="7"/>
      <c r="G42" s="8" t="s">
        <v>107</v>
      </c>
      <c r="H42" s="30" t="s">
        <v>72</v>
      </c>
      <c r="I42" t="s">
        <v>108</v>
      </c>
    </row>
    <row r="43" spans="1:14" x14ac:dyDescent="0.25">
      <c r="A43" s="7">
        <v>4</v>
      </c>
      <c r="B43" s="7">
        <f t="shared" si="13"/>
        <v>262136</v>
      </c>
      <c r="C43" s="7">
        <f>B43+A43-1</f>
        <v>262139</v>
      </c>
      <c r="D43" s="7" t="str">
        <f t="shared" ref="D43" si="16">DEC2HEX(B43,6)</f>
        <v>03FFF8</v>
      </c>
      <c r="E43" s="7" t="str">
        <f t="shared" ref="E43" si="17">DEC2HEX(C43,6)</f>
        <v>03FFFB</v>
      </c>
      <c r="F43" s="7"/>
      <c r="G43" s="8" t="s">
        <v>105</v>
      </c>
      <c r="H43" s="30" t="s">
        <v>72</v>
      </c>
      <c r="I43" t="s">
        <v>117</v>
      </c>
    </row>
    <row r="44" spans="1:14" ht="16.5" x14ac:dyDescent="0.3">
      <c r="A44" s="7">
        <v>4</v>
      </c>
      <c r="B44" s="7">
        <f>B51-A44</f>
        <v>262140</v>
      </c>
      <c r="C44" s="7">
        <f>B44+A44-1</f>
        <v>262143</v>
      </c>
      <c r="D44" s="7" t="str">
        <f t="shared" ref="D44" si="18">DEC2HEX(B44,6)</f>
        <v>03FFFC</v>
      </c>
      <c r="E44" s="7" t="str">
        <f t="shared" ref="E44" si="19">DEC2HEX(C44,6)</f>
        <v>03FFFF</v>
      </c>
      <c r="F44" s="7"/>
      <c r="G44" s="8" t="s">
        <v>104</v>
      </c>
      <c r="H44" s="30" t="s">
        <v>74</v>
      </c>
      <c r="I44" t="s">
        <v>111</v>
      </c>
      <c r="J44" s="37">
        <f>B20+255</f>
        <v>260351</v>
      </c>
      <c r="K44" s="37" t="str">
        <f>DEC2HEX(J44,6)</f>
        <v>03F8FF</v>
      </c>
    </row>
    <row r="46" spans="1:14" s="9" customFormat="1" x14ac:dyDescent="0.25">
      <c r="A46" s="10" t="s">
        <v>26</v>
      </c>
      <c r="D46" s="16"/>
      <c r="E46" s="16"/>
      <c r="F46" s="16"/>
      <c r="H46" s="30"/>
      <c r="I46"/>
      <c r="J46"/>
      <c r="K46"/>
      <c r="L46"/>
      <c r="M46"/>
      <c r="N46"/>
    </row>
    <row r="47" spans="1:14" s="10" customFormat="1" x14ac:dyDescent="0.25">
      <c r="A47" s="13" t="s">
        <v>6</v>
      </c>
      <c r="B47" s="13" t="s">
        <v>10</v>
      </c>
      <c r="C47" s="13" t="s">
        <v>11</v>
      </c>
      <c r="D47" s="13" t="s">
        <v>10</v>
      </c>
      <c r="E47" s="13" t="s">
        <v>12</v>
      </c>
      <c r="F47" s="13"/>
      <c r="G47" s="10" t="s">
        <v>0</v>
      </c>
      <c r="H47" s="30"/>
      <c r="I47"/>
      <c r="J47"/>
      <c r="K47"/>
      <c r="L47"/>
      <c r="M47"/>
      <c r="N47"/>
    </row>
    <row r="48" spans="1:14" s="10" customFormat="1" x14ac:dyDescent="0.25">
      <c r="A48" s="13"/>
      <c r="B48" s="13" t="s">
        <v>8</v>
      </c>
      <c r="C48" s="13" t="s">
        <v>8</v>
      </c>
      <c r="D48" s="13" t="s">
        <v>9</v>
      </c>
      <c r="E48" s="13" t="s">
        <v>9</v>
      </c>
      <c r="F48" s="13"/>
      <c r="H48" s="30"/>
      <c r="I48"/>
      <c r="J48"/>
      <c r="K48"/>
      <c r="L48"/>
      <c r="M48"/>
      <c r="N48"/>
    </row>
    <row r="49" spans="1:14" s="5" customFormat="1" x14ac:dyDescent="0.25">
      <c r="A49" s="6"/>
      <c r="B49" s="6"/>
      <c r="C49" s="6"/>
      <c r="D49" s="6"/>
      <c r="E49" s="6"/>
      <c r="F49" s="6"/>
      <c r="G49" s="10"/>
      <c r="H49" s="30"/>
      <c r="I49"/>
      <c r="J49"/>
      <c r="K49"/>
      <c r="L49"/>
      <c r="M49"/>
      <c r="N49"/>
    </row>
    <row r="50" spans="1:14" x14ac:dyDescent="0.25">
      <c r="A50" s="7">
        <f>256*1024</f>
        <v>262144</v>
      </c>
      <c r="B50" s="7">
        <v>0</v>
      </c>
      <c r="C50" s="7">
        <f>A50-1</f>
        <v>262143</v>
      </c>
      <c r="D50" s="7" t="str">
        <f>DEC2HEX(B50,6)</f>
        <v>000000</v>
      </c>
      <c r="E50" s="7" t="str">
        <f>DEC2HEX(C50,6)</f>
        <v>03FFFF</v>
      </c>
      <c r="F50" s="7"/>
      <c r="G50" s="12" t="s">
        <v>46</v>
      </c>
      <c r="H50" s="34"/>
    </row>
    <row r="51" spans="1:14" x14ac:dyDescent="0.25">
      <c r="A51" s="7">
        <v>256</v>
      </c>
      <c r="B51" s="7">
        <f>C50+1</f>
        <v>262144</v>
      </c>
      <c r="C51" s="7">
        <f t="shared" ref="C51:C58" si="20">B51+A51-1</f>
        <v>262399</v>
      </c>
      <c r="D51" s="7" t="str">
        <f t="shared" ref="D51:E59" si="21">DEC2HEX(B51,6)</f>
        <v>040000</v>
      </c>
      <c r="E51" s="7" t="str">
        <f t="shared" si="21"/>
        <v>0400FF</v>
      </c>
      <c r="F51" s="7"/>
      <c r="G51" s="8" t="s">
        <v>21</v>
      </c>
      <c r="H51" s="30" t="s">
        <v>72</v>
      </c>
    </row>
    <row r="52" spans="1:14" x14ac:dyDescent="0.25">
      <c r="A52" s="7">
        <v>256</v>
      </c>
      <c r="B52" s="7">
        <f>C51+1</f>
        <v>262400</v>
      </c>
      <c r="C52" s="7">
        <f t="shared" si="20"/>
        <v>262655</v>
      </c>
      <c r="D52" s="7" t="str">
        <f t="shared" si="21"/>
        <v>040100</v>
      </c>
      <c r="E52" s="7" t="str">
        <f t="shared" si="21"/>
        <v>0401FF</v>
      </c>
      <c r="F52" s="7"/>
      <c r="G52" s="8" t="s">
        <v>22</v>
      </c>
      <c r="H52" s="30" t="s">
        <v>72</v>
      </c>
    </row>
    <row r="53" spans="1:14" x14ac:dyDescent="0.25">
      <c r="A53" s="7">
        <v>256</v>
      </c>
      <c r="B53" s="7">
        <f>C52+1</f>
        <v>262656</v>
      </c>
      <c r="C53" s="7">
        <f t="shared" si="20"/>
        <v>262911</v>
      </c>
      <c r="D53" s="7" t="str">
        <f t="shared" si="21"/>
        <v>040200</v>
      </c>
      <c r="E53" s="7" t="str">
        <f t="shared" si="21"/>
        <v>0402FF</v>
      </c>
      <c r="F53" s="7"/>
      <c r="G53" s="8" t="s">
        <v>15</v>
      </c>
      <c r="H53" s="30" t="s">
        <v>72</v>
      </c>
    </row>
    <row r="54" spans="1:14" x14ac:dyDescent="0.25">
      <c r="A54" s="7">
        <v>256</v>
      </c>
      <c r="B54" s="7">
        <f>C53+1</f>
        <v>262912</v>
      </c>
      <c r="C54" s="7">
        <f t="shared" si="20"/>
        <v>263167</v>
      </c>
      <c r="D54" s="7" t="str">
        <f t="shared" si="21"/>
        <v>040300</v>
      </c>
      <c r="E54" s="7" t="str">
        <f t="shared" si="21"/>
        <v>0403FF</v>
      </c>
      <c r="F54" s="7"/>
      <c r="G54" s="8" t="s">
        <v>13</v>
      </c>
      <c r="H54" s="30" t="s">
        <v>72</v>
      </c>
    </row>
    <row r="55" spans="1:14" x14ac:dyDescent="0.25">
      <c r="A55" s="7">
        <v>256</v>
      </c>
      <c r="B55" s="7">
        <f t="shared" ref="B55:B56" si="22">C54+1</f>
        <v>263168</v>
      </c>
      <c r="C55" s="7">
        <f t="shared" si="20"/>
        <v>263423</v>
      </c>
      <c r="D55" s="7" t="str">
        <f t="shared" si="21"/>
        <v>040400</v>
      </c>
      <c r="E55" s="7" t="str">
        <f t="shared" si="21"/>
        <v>0404FF</v>
      </c>
      <c r="F55" s="7"/>
      <c r="G55" s="8" t="s">
        <v>14</v>
      </c>
      <c r="H55" s="30" t="s">
        <v>72</v>
      </c>
    </row>
    <row r="56" spans="1:14" x14ac:dyDescent="0.25">
      <c r="A56" s="7">
        <v>256</v>
      </c>
      <c r="B56" s="7">
        <f t="shared" si="22"/>
        <v>263424</v>
      </c>
      <c r="C56" s="7">
        <f t="shared" si="20"/>
        <v>263679</v>
      </c>
      <c r="D56" s="7" t="str">
        <f t="shared" si="21"/>
        <v>040500</v>
      </c>
      <c r="E56" s="7" t="str">
        <f t="shared" si="21"/>
        <v>0405FF</v>
      </c>
      <c r="F56" s="7"/>
      <c r="G56" s="8" t="s">
        <v>91</v>
      </c>
      <c r="H56" s="30" t="s">
        <v>72</v>
      </c>
    </row>
    <row r="57" spans="1:14" x14ac:dyDescent="0.25">
      <c r="A57" s="7">
        <f>2*(128*96*2)</f>
        <v>49152</v>
      </c>
      <c r="B57" s="7">
        <f>C56+1</f>
        <v>263680</v>
      </c>
      <c r="C57" s="7">
        <f t="shared" si="20"/>
        <v>312831</v>
      </c>
      <c r="D57" s="7" t="str">
        <f t="shared" si="21"/>
        <v>040600</v>
      </c>
      <c r="E57" s="7" t="str">
        <f t="shared" si="21"/>
        <v>04C5FF</v>
      </c>
      <c r="F57" s="7"/>
      <c r="G57" s="8" t="s">
        <v>98</v>
      </c>
      <c r="H57" s="30" t="s">
        <v>72</v>
      </c>
    </row>
    <row r="58" spans="1:14" x14ac:dyDescent="0.25">
      <c r="A58" s="7">
        <v>1024</v>
      </c>
      <c r="B58" s="7">
        <f>C57+1</f>
        <v>312832</v>
      </c>
      <c r="C58" s="7">
        <f t="shared" si="20"/>
        <v>313855</v>
      </c>
      <c r="D58" s="7" t="str">
        <f t="shared" si="21"/>
        <v>04C600</v>
      </c>
      <c r="E58" s="7" t="str">
        <f t="shared" si="21"/>
        <v>04C9FF</v>
      </c>
      <c r="F58" s="7"/>
      <c r="G58" s="8" t="s">
        <v>92</v>
      </c>
      <c r="H58" s="30" t="s">
        <v>72</v>
      </c>
    </row>
    <row r="59" spans="1:14" x14ac:dyDescent="0.25">
      <c r="A59" s="7">
        <f>C59-B59</f>
        <v>16463359</v>
      </c>
      <c r="B59" s="7">
        <f>C58+1</f>
        <v>313856</v>
      </c>
      <c r="C59" s="7">
        <f>16*1024*1024-1</f>
        <v>16777215</v>
      </c>
      <c r="D59" s="7" t="str">
        <f t="shared" si="21"/>
        <v>04CA00</v>
      </c>
      <c r="E59" s="7" t="str">
        <f t="shared" si="21"/>
        <v>FFFFFF</v>
      </c>
      <c r="F59" s="7"/>
      <c r="G59" s="8" t="s">
        <v>7</v>
      </c>
      <c r="H59" s="30" t="s">
        <v>72</v>
      </c>
      <c r="I59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8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>DEC2HEX(B6,6)</f>
        <v>000000</v>
      </c>
      <c r="E6" s="7" t="str">
        <f>DEC2HEX(C6,6)</f>
        <v>000003</v>
      </c>
      <c r="F6" s="7"/>
      <c r="G6" s="8" t="s">
        <v>124</v>
      </c>
      <c r="H6" s="30">
        <f>B6+'NEW Memory Map'!$B$9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>DEC2HEX(B7,6)</f>
        <v>000004</v>
      </c>
      <c r="E7" s="7" t="str">
        <f>DEC2HEX(C7,6)</f>
        <v>000007</v>
      </c>
      <c r="F7" s="7"/>
      <c r="G7" s="8" t="s">
        <v>125</v>
      </c>
      <c r="H7" s="30">
        <f>B7+'NEW Memory Map'!$B$9</f>
        <v>245764</v>
      </c>
      <c r="I7" s="7" t="str">
        <f t="shared" ref="I7:I19" si="0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>DEC2HEX(B8,6)</f>
        <v>000008</v>
      </c>
      <c r="E8" s="7" t="str">
        <f>DEC2HEX(C8,6)</f>
        <v>00000B</v>
      </c>
      <c r="F8" s="7"/>
      <c r="G8" s="8" t="s">
        <v>126</v>
      </c>
      <c r="H8" s="30">
        <f>B8+'NEW Memory Map'!$B$9</f>
        <v>245768</v>
      </c>
      <c r="I8" s="7" t="str">
        <f t="shared" si="0"/>
        <v>03C008</v>
      </c>
    </row>
    <row r="9" spans="1:9" ht="15.75" x14ac:dyDescent="0.25">
      <c r="A9" s="7">
        <v>4</v>
      </c>
      <c r="B9" s="7">
        <f t="shared" ref="B9:B15" si="1">C8+1</f>
        <v>12</v>
      </c>
      <c r="C9" s="7">
        <f t="shared" ref="C9:C15" si="2">B9+A9-1</f>
        <v>15</v>
      </c>
      <c r="D9" s="7" t="str">
        <f t="shared" ref="D9:D15" si="3">DEC2HEX(B9,6)</f>
        <v>00000C</v>
      </c>
      <c r="E9" s="7" t="str">
        <f t="shared" ref="E9:E15" si="4">DEC2HEX(C9,6)</f>
        <v>00000F</v>
      </c>
      <c r="F9" s="7"/>
      <c r="G9" s="8" t="s">
        <v>127</v>
      </c>
      <c r="H9" s="30">
        <f>B9+'NEW Memory Map'!$B$9</f>
        <v>245772</v>
      </c>
      <c r="I9" s="7" t="str">
        <f t="shared" si="0"/>
        <v>03C00C</v>
      </c>
    </row>
    <row r="10" spans="1:9" ht="15.75" x14ac:dyDescent="0.25">
      <c r="A10" s="7">
        <v>4</v>
      </c>
      <c r="B10" s="7">
        <f t="shared" si="1"/>
        <v>16</v>
      </c>
      <c r="C10" s="7">
        <f t="shared" si="2"/>
        <v>19</v>
      </c>
      <c r="D10" s="7" t="str">
        <f t="shared" si="3"/>
        <v>000010</v>
      </c>
      <c r="E10" s="7" t="str">
        <f t="shared" si="4"/>
        <v>000013</v>
      </c>
      <c r="F10" s="7"/>
      <c r="G10" s="8" t="s">
        <v>131</v>
      </c>
      <c r="H10" s="30">
        <f>B10+'NEW Memory Map'!$B$9</f>
        <v>245776</v>
      </c>
      <c r="I10" s="7" t="str">
        <f t="shared" si="0"/>
        <v>03C010</v>
      </c>
    </row>
    <row r="11" spans="1:9" ht="15.75" x14ac:dyDescent="0.25">
      <c r="A11" s="7">
        <v>4</v>
      </c>
      <c r="B11" s="7">
        <f t="shared" si="1"/>
        <v>20</v>
      </c>
      <c r="C11" s="7">
        <f t="shared" si="2"/>
        <v>23</v>
      </c>
      <c r="D11" s="7" t="str">
        <f t="shared" si="3"/>
        <v>000014</v>
      </c>
      <c r="E11" s="7" t="str">
        <f t="shared" si="4"/>
        <v>000017</v>
      </c>
      <c r="F11" s="7"/>
      <c r="G11" s="8" t="s">
        <v>122</v>
      </c>
      <c r="H11" s="30">
        <f>B11+'NEW Memory Map'!$B$9</f>
        <v>245780</v>
      </c>
      <c r="I11" s="7" t="str">
        <f t="shared" si="0"/>
        <v>03C014</v>
      </c>
    </row>
    <row r="12" spans="1:9" ht="15.75" x14ac:dyDescent="0.25">
      <c r="A12" s="7">
        <v>4</v>
      </c>
      <c r="B12" s="7">
        <f t="shared" si="1"/>
        <v>24</v>
      </c>
      <c r="C12" s="7">
        <f t="shared" si="2"/>
        <v>27</v>
      </c>
      <c r="D12" s="7" t="str">
        <f t="shared" si="3"/>
        <v>000018</v>
      </c>
      <c r="E12" s="7" t="str">
        <f t="shared" si="4"/>
        <v>00001B</v>
      </c>
      <c r="F12" s="7"/>
      <c r="G12" s="8" t="s">
        <v>123</v>
      </c>
      <c r="H12" s="30">
        <f>B12+'NEW Memory Map'!$B$9</f>
        <v>245784</v>
      </c>
      <c r="I12" s="7" t="str">
        <f t="shared" si="0"/>
        <v>03C018</v>
      </c>
    </row>
    <row r="13" spans="1:9" ht="15.75" x14ac:dyDescent="0.25">
      <c r="A13" s="7">
        <v>1</v>
      </c>
      <c r="B13" s="7">
        <f t="shared" si="1"/>
        <v>28</v>
      </c>
      <c r="C13" s="7">
        <f t="shared" si="2"/>
        <v>28</v>
      </c>
      <c r="D13" s="7" t="str">
        <f t="shared" si="3"/>
        <v>00001C</v>
      </c>
      <c r="E13" s="7" t="str">
        <f t="shared" si="4"/>
        <v>00001C</v>
      </c>
      <c r="F13" s="7"/>
      <c r="G13" s="8" t="s">
        <v>128</v>
      </c>
      <c r="H13" s="30">
        <f>B13+'NEW Memory Map'!$B$9</f>
        <v>245788</v>
      </c>
      <c r="I13" s="7" t="str">
        <f t="shared" si="0"/>
        <v>03C01C</v>
      </c>
    </row>
    <row r="14" spans="1:9" ht="15.75" x14ac:dyDescent="0.25">
      <c r="A14" s="7">
        <v>1</v>
      </c>
      <c r="B14" s="7">
        <f t="shared" si="1"/>
        <v>29</v>
      </c>
      <c r="C14" s="7">
        <f t="shared" si="2"/>
        <v>29</v>
      </c>
      <c r="D14" s="7" t="str">
        <f t="shared" si="3"/>
        <v>00001D</v>
      </c>
      <c r="E14" s="7" t="str">
        <f t="shared" si="4"/>
        <v>00001D</v>
      </c>
      <c r="F14" s="7"/>
      <c r="G14" s="8" t="s">
        <v>129</v>
      </c>
      <c r="H14" s="30">
        <f>B14+'NEW Memory Map'!$B$9</f>
        <v>245789</v>
      </c>
      <c r="I14" s="7" t="str">
        <f t="shared" si="0"/>
        <v>03C01D</v>
      </c>
    </row>
    <row r="15" spans="1:9" ht="15.75" x14ac:dyDescent="0.25">
      <c r="A15" s="7">
        <v>14</v>
      </c>
      <c r="B15" s="7">
        <f t="shared" si="1"/>
        <v>30</v>
      </c>
      <c r="C15" s="7">
        <f t="shared" si="2"/>
        <v>43</v>
      </c>
      <c r="D15" s="7" t="str">
        <f t="shared" si="3"/>
        <v>00001E</v>
      </c>
      <c r="E15" s="7" t="str">
        <f t="shared" si="4"/>
        <v>00002B</v>
      </c>
      <c r="F15" s="7"/>
      <c r="G15" s="8" t="s">
        <v>130</v>
      </c>
      <c r="H15" s="30">
        <f>B15+'NEW Memory Map'!$B$9</f>
        <v>245790</v>
      </c>
      <c r="I15" s="7" t="str">
        <f t="shared" si="0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5">DEC2HEX(B16,6)</f>
        <v>00002C</v>
      </c>
      <c r="E16" s="7" t="str">
        <f t="shared" ref="E16:E19" si="6">DEC2HEX(C16,6)</f>
        <v>0003FF</v>
      </c>
      <c r="F16" s="7"/>
      <c r="G16" s="8" t="s">
        <v>121</v>
      </c>
      <c r="H16" s="30">
        <f>B16+'NEW Memory Map'!$B$9</f>
        <v>245804</v>
      </c>
      <c r="I16" s="7" t="str">
        <f t="shared" si="0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5"/>
        <v>000400</v>
      </c>
      <c r="E17" s="7" t="str">
        <f t="shared" si="6"/>
        <v>0005FF</v>
      </c>
      <c r="F17" s="7"/>
      <c r="G17" s="8" t="s">
        <v>120</v>
      </c>
      <c r="H17" s="30">
        <f>B17+'NEW Memory Map'!$B$9</f>
        <v>246784</v>
      </c>
      <c r="I17" s="7" t="str">
        <f t="shared" si="0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5"/>
        <v>000600</v>
      </c>
      <c r="E18" s="7" t="str">
        <f t="shared" si="6"/>
        <v>0006FF</v>
      </c>
      <c r="F18" s="7"/>
      <c r="G18" s="8" t="s">
        <v>119</v>
      </c>
      <c r="H18" s="30">
        <f>B18+'NEW Memory Map'!$B$9</f>
        <v>247296</v>
      </c>
      <c r="I18" s="7" t="str">
        <f t="shared" si="0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5"/>
        <v>000700</v>
      </c>
      <c r="E19" s="7" t="str">
        <f t="shared" si="6"/>
        <v>0007FF</v>
      </c>
      <c r="F19" s="7"/>
      <c r="G19" s="8" t="s">
        <v>99</v>
      </c>
      <c r="H19" s="30">
        <f>B19+'NEW Memory Map'!$B$9</f>
        <v>247552</v>
      </c>
      <c r="I19" s="7" t="str">
        <f t="shared" si="0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Memory Map</vt:lpstr>
      <vt:lpstr>USER</vt:lpstr>
      <vt:lpstr>Hardware registers</vt:lpstr>
      <vt:lpstr>OLD Memory Map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2014-11-01T10:34:58Z</dcterms:modified>
</cp:coreProperties>
</file>