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22995" windowHeight="10545"/>
  </bookViews>
  <sheets>
    <sheet name="Memory Map" sheetId="1" r:id="rId1"/>
    <sheet name="Hardware registers" sheetId="2" r:id="rId2"/>
    <sheet name="Copyright and license" sheetId="3" r:id="rId3"/>
  </sheets>
  <calcPr calcId="125725"/>
</workbook>
</file>

<file path=xl/calcChain.xml><?xml version="1.0" encoding="utf-8"?>
<calcChain xmlns="http://schemas.openxmlformats.org/spreadsheetml/2006/main">
  <c r="B49" i="1"/>
  <c r="G20" i="2"/>
  <c r="A20"/>
  <c r="G17"/>
  <c r="A17"/>
  <c r="A12"/>
  <c r="F12"/>
  <c r="G12"/>
  <c r="G9"/>
  <c r="A9"/>
  <c r="G6"/>
  <c r="A6"/>
  <c r="A48" i="1"/>
  <c r="A9"/>
  <c r="A10"/>
  <c r="D41"/>
  <c r="C7"/>
  <c r="C50"/>
  <c r="E50" s="1"/>
  <c r="C41"/>
  <c r="B42" l="1"/>
  <c r="E41"/>
  <c r="B8"/>
  <c r="D7"/>
  <c r="D42" l="1"/>
  <c r="C42"/>
  <c r="B43" s="1"/>
  <c r="E7"/>
  <c r="D8"/>
  <c r="E42" l="1"/>
  <c r="C43" l="1"/>
  <c r="D43"/>
  <c r="B44" l="1"/>
  <c r="E43"/>
  <c r="C44" l="1"/>
  <c r="B45" s="1"/>
  <c r="D44"/>
  <c r="E44" l="1"/>
  <c r="D45" l="1"/>
  <c r="C45"/>
  <c r="B46" l="1"/>
  <c r="E45"/>
  <c r="E35"/>
  <c r="C8"/>
  <c r="E8" s="1"/>
  <c r="D46" l="1"/>
  <c r="C46"/>
  <c r="B47" s="1"/>
  <c r="B9"/>
  <c r="C47" l="1"/>
  <c r="D47"/>
  <c r="E46"/>
  <c r="C9"/>
  <c r="B10" s="1"/>
  <c r="D9"/>
  <c r="E47" l="1"/>
  <c r="B48"/>
  <c r="C48" s="1"/>
  <c r="E9"/>
  <c r="D48" l="1"/>
  <c r="E48"/>
  <c r="C10"/>
  <c r="B11" s="1"/>
  <c r="D10"/>
  <c r="E10" l="1"/>
  <c r="C11" l="1"/>
  <c r="D11"/>
  <c r="C49" l="1"/>
  <c r="D49"/>
  <c r="E11"/>
  <c r="B17"/>
  <c r="B50" l="1"/>
  <c r="E49"/>
  <c r="D17"/>
  <c r="C17"/>
  <c r="A50" l="1"/>
  <c r="D50"/>
  <c r="E17"/>
  <c r="B18"/>
  <c r="C18" l="1"/>
  <c r="D18"/>
  <c r="E18" l="1"/>
  <c r="B19"/>
  <c r="C19" l="1"/>
  <c r="D19"/>
  <c r="B20" l="1"/>
  <c r="B6" i="2" s="1"/>
  <c r="E19" i="1"/>
  <c r="D20" l="1"/>
  <c r="D6" i="2" s="1"/>
  <c r="C20" i="1"/>
  <c r="C6" i="2" s="1"/>
  <c r="E20" i="1" l="1"/>
  <c r="E6" i="2" s="1"/>
  <c r="B21" i="1"/>
  <c r="C21" l="1"/>
  <c r="D21"/>
  <c r="E21" l="1"/>
  <c r="B22"/>
  <c r="D22" l="1"/>
  <c r="C22"/>
  <c r="B23" s="1"/>
  <c r="E22" l="1"/>
  <c r="D23" l="1"/>
  <c r="C23"/>
  <c r="B24" s="1"/>
  <c r="E23" l="1"/>
  <c r="B9" i="2" l="1"/>
  <c r="D24" i="1" l="1"/>
  <c r="D9" i="2" s="1"/>
  <c r="C24" i="1"/>
  <c r="C9" i="2" s="1"/>
  <c r="E24" i="1" l="1"/>
  <c r="E9" i="2" s="1"/>
  <c r="B25" i="1"/>
  <c r="D25" l="1"/>
  <c r="C25"/>
  <c r="B26" l="1"/>
  <c r="E25"/>
  <c r="C26" l="1"/>
  <c r="B27" s="1"/>
  <c r="D26"/>
  <c r="D27" l="1"/>
  <c r="C27"/>
  <c r="E26"/>
  <c r="E27" l="1"/>
  <c r="B28"/>
  <c r="B12" i="2" s="1"/>
  <c r="D28" i="1" l="1"/>
  <c r="D12" i="2" s="1"/>
  <c r="C28" i="1"/>
  <c r="C12" i="2" s="1"/>
  <c r="B29" i="1" l="1"/>
  <c r="E28"/>
  <c r="E12" i="2" s="1"/>
  <c r="D29" i="1" l="1"/>
  <c r="C29"/>
  <c r="B30" s="1"/>
  <c r="E29" l="1"/>
  <c r="D30" l="1"/>
  <c r="C30"/>
  <c r="B31" s="1"/>
  <c r="E30" l="1"/>
  <c r="C31" l="1"/>
  <c r="D31"/>
  <c r="B32" l="1"/>
  <c r="B17" i="2" s="1"/>
  <c r="E31" i="1"/>
  <c r="C32" l="1"/>
  <c r="C17" i="2" s="1"/>
  <c r="D32" i="1"/>
  <c r="D17" i="2" s="1"/>
  <c r="B33" i="1" l="1"/>
  <c r="B20" i="2" s="1"/>
  <c r="E32" i="1"/>
  <c r="E17" i="2" s="1"/>
  <c r="C33" i="1" l="1"/>
  <c r="D33"/>
  <c r="D20" i="2" s="1"/>
  <c r="C20" l="1"/>
  <c r="B34" i="1"/>
  <c r="E33"/>
  <c r="E20" i="2" s="1"/>
  <c r="C34" i="1" l="1"/>
  <c r="D34"/>
  <c r="E34" l="1"/>
  <c r="B35"/>
  <c r="D35" l="1"/>
  <c r="A35"/>
</calcChain>
</file>

<file path=xl/sharedStrings.xml><?xml version="1.0" encoding="utf-8"?>
<sst xmlns="http://schemas.openxmlformats.org/spreadsheetml/2006/main" count="185" uniqueCount="98">
  <si>
    <t>Name</t>
  </si>
  <si>
    <t>Program memory</t>
  </si>
  <si>
    <t>Parameter stack</t>
  </si>
  <si>
    <t>Return stack</t>
  </si>
  <si>
    <t>Character RAM</t>
  </si>
  <si>
    <t>SRAM</t>
  </si>
  <si>
    <t>Size (B)</t>
  </si>
  <si>
    <t>Data memory</t>
  </si>
  <si>
    <t>DEC</t>
  </si>
  <si>
    <t>HEX</t>
  </si>
  <si>
    <t>From</t>
  </si>
  <si>
    <t>To</t>
  </si>
  <si>
    <t xml:space="preserve">To </t>
  </si>
  <si>
    <t>PAD (below)</t>
  </si>
  <si>
    <t>PAD (above)</t>
  </si>
  <si>
    <t>Input message buffer</t>
  </si>
  <si>
    <t>TEXT zero (31 downto 0)</t>
  </si>
  <si>
    <t>not used</t>
  </si>
  <si>
    <t>Board switches</t>
  </si>
  <si>
    <t>RS232 port 0 data_in</t>
  </si>
  <si>
    <t>RS232 port 0 data_out</t>
  </si>
  <si>
    <t>RS232 status signals</t>
  </si>
  <si>
    <t>RS232 port 0 buffer</t>
  </si>
  <si>
    <t>PS2 buffer</t>
  </si>
  <si>
    <t>Text RAM 2 * 100 * 75 * 8+8bit</t>
  </si>
  <si>
    <t>SPI data</t>
  </si>
  <si>
    <t>SPI control</t>
  </si>
  <si>
    <t>SPI clock divide</t>
  </si>
  <si>
    <t>PSDRAM</t>
  </si>
  <si>
    <t>PIXEL zero (31 downto 0)</t>
  </si>
  <si>
    <t>Pointer to the start of the text/character graphics screen buffer</t>
  </si>
  <si>
    <t>Pointer to the start of the pixel graphics screen buffer</t>
  </si>
  <si>
    <t>Screen background color in default graphics mode 0</t>
  </si>
  <si>
    <t>Graphics mode</t>
  </si>
  <si>
    <t>Background color</t>
  </si>
  <si>
    <t>See documentation on next tab</t>
  </si>
  <si>
    <t>RS232 port 0 UBRR</t>
  </si>
  <si>
    <t>RS232 port 0 is the DSUB connector on the Nexys2 board</t>
  </si>
  <si>
    <t>PS/2 data_in</t>
  </si>
  <si>
    <t>PS/2 connector on the Nexys2 board</t>
  </si>
  <si>
    <t>Clock counter</t>
  </si>
  <si>
    <t>ms counter</t>
  </si>
  <si>
    <t>Unsigned 32-bit counter at 50MHz</t>
  </si>
  <si>
    <t>Unsigned 32-bit counter at 1KHz</t>
  </si>
  <si>
    <t>Driven from the 8 switched on the Nexys2 board</t>
  </si>
  <si>
    <t>Drives the seven-segment indicators on the Nexys2 board</t>
  </si>
  <si>
    <t>Board seven-segment</t>
  </si>
  <si>
    <t>not used - expansion</t>
  </si>
  <si>
    <t>not PSDRAM</t>
  </si>
  <si>
    <t>Access to the paramater stack in the CPU address space</t>
  </si>
  <si>
    <t>Access to the return stack in the CPU address space</t>
  </si>
  <si>
    <t>FORTH system software and user applications</t>
  </si>
  <si>
    <t>HARDWARE REGISTERS</t>
  </si>
  <si>
    <t xml:space="preserve">Access to the character RAM in the CPU address space </t>
  </si>
  <si>
    <t>UBRR = 50,000,000 / (baud+1) / 16  [9600 baud default]</t>
  </si>
  <si>
    <t>SPI speed = 50,000,000 / SPI_clock_divide  [SPI_clock_divide = 255 default]</t>
  </si>
  <si>
    <t>n/a</t>
  </si>
  <si>
    <t>Port 0
Transfer Bus Enable</t>
  </si>
  <si>
    <t>Port 0
Read Data Available</t>
  </si>
  <si>
    <r>
      <t xml:space="preserve">0 = VGA mode
</t>
    </r>
    <r>
      <rPr>
        <b/>
        <sz val="11"/>
        <color theme="1"/>
        <rFont val="Calibri"/>
        <family val="2"/>
        <scheme val="minor"/>
      </rPr>
      <t>1 = SVGA mode</t>
    </r>
  </si>
  <si>
    <r>
      <t xml:space="preserve">0 = interlace off
</t>
    </r>
    <r>
      <rPr>
        <b/>
        <sz val="11"/>
        <color theme="1"/>
        <rFont val="Calibri"/>
        <family val="2"/>
        <scheme val="minor"/>
      </rPr>
      <t>1 = interlace on</t>
    </r>
  </si>
  <si>
    <r>
      <rPr>
        <b/>
        <sz val="11"/>
        <color theme="1"/>
        <rFont val="Calibri"/>
        <family val="2"/>
        <scheme val="minor"/>
      </rPr>
      <t>0 = pixel graphics off</t>
    </r>
    <r>
      <rPr>
        <sz val="11"/>
        <color theme="1"/>
        <rFont val="Calibri"/>
        <family val="2"/>
        <scheme val="minor"/>
      </rPr>
      <t xml:space="preserve">
1 = pixel graphics on</t>
    </r>
  </si>
  <si>
    <r>
      <t xml:space="preserve">0 = 16&amp;16 color mode
</t>
    </r>
    <r>
      <rPr>
        <b/>
        <sz val="11"/>
        <color theme="1"/>
        <rFont val="Calibri"/>
        <family val="2"/>
        <scheme val="minor"/>
      </rPr>
      <t>1 = 0&amp;256 color mode</t>
    </r>
  </si>
  <si>
    <r>
      <t xml:space="preserve">0 = text graphics off
</t>
    </r>
    <r>
      <rPr>
        <b/>
        <sz val="11"/>
        <color theme="1"/>
        <rFont val="Calibri"/>
        <family val="2"/>
        <scheme val="minor"/>
      </rPr>
      <t>1 = text graphics on</t>
    </r>
  </si>
  <si>
    <t>IRQ mask</t>
  </si>
  <si>
    <t>RS232 Port 0 TBE irq</t>
  </si>
  <si>
    <t>RS232 Port 0 RDA irq</t>
  </si>
  <si>
    <t>PS/2 irq</t>
  </si>
  <si>
    <t>ms irq</t>
  </si>
  <si>
    <r>
      <rPr>
        <b/>
        <sz val="11"/>
        <color theme="1"/>
        <rFont val="Calibri"/>
        <family val="2"/>
        <scheme val="minor"/>
      </rPr>
      <t>0 = latch then shift</t>
    </r>
    <r>
      <rPr>
        <sz val="11"/>
        <color theme="1"/>
        <rFont val="Calibri"/>
        <family val="2"/>
        <scheme val="minor"/>
      </rPr>
      <t xml:space="preserve">
1 = shift then latch</t>
    </r>
  </si>
  <si>
    <t>N.I.G.E. Machine - selected hardware register descriptions</t>
  </si>
  <si>
    <t>N.I.G.E. Machine - system memory map</t>
  </si>
  <si>
    <r>
      <rPr>
        <b/>
        <sz val="11"/>
        <color theme="1"/>
        <rFont val="Calibri"/>
        <family val="2"/>
        <scheme val="minor"/>
      </rPr>
      <t>0 = chip select low</t>
    </r>
    <r>
      <rPr>
        <sz val="11"/>
        <color theme="1"/>
        <rFont val="Calibri"/>
        <family val="2"/>
        <scheme val="minor"/>
      </rPr>
      <t xml:space="preserve">
1 = chip select high</t>
    </r>
  </si>
  <si>
    <r>
      <rPr>
        <b/>
        <sz val="11"/>
        <color theme="1"/>
        <rFont val="Calibri"/>
        <family val="2"/>
        <scheme val="minor"/>
      </rPr>
      <t>0 = MOSI default low</t>
    </r>
    <r>
      <rPr>
        <sz val="11"/>
        <color theme="1"/>
        <rFont val="Calibri"/>
        <family val="2"/>
        <scheme val="minor"/>
      </rPr>
      <t xml:space="preserve">
1 = MOSI default high</t>
    </r>
  </si>
  <si>
    <t>* power-on default values are shown in bold</t>
  </si>
  <si>
    <t>Bit*</t>
  </si>
  <si>
    <t>* bits 15 - 7 of the IRQ mask register are not used and are available for expansion</t>
  </si>
  <si>
    <t>R/W</t>
  </si>
  <si>
    <t>W</t>
  </si>
  <si>
    <t>R</t>
  </si>
  <si>
    <t>FORTH word BUFFER: allocates memory starting at this address</t>
  </si>
  <si>
    <t>Writing to this address triggers the RS232 port to write the byte</t>
  </si>
  <si>
    <t>SPI data byte.  Writing to this address triggers the SPI tx/rx cycle</t>
  </si>
  <si>
    <r>
      <rPr>
        <b/>
        <sz val="11"/>
        <color theme="1"/>
        <rFont val="Calibri"/>
        <family val="2"/>
        <scheme val="minor"/>
      </rPr>
      <t xml:space="preserve">0 = clock rests low
</t>
    </r>
    <r>
      <rPr>
        <sz val="11"/>
        <color theme="1"/>
        <rFont val="Calibri"/>
        <family val="2"/>
        <scheme val="minor"/>
      </rPr>
      <t>1 = clock rests high</t>
    </r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</si>
  <si>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</si>
  <si>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</si>
  <si>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</si>
  <si>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</si>
  <si>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</si>
  <si>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</si>
  <si>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</si>
  <si>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SPI status</t>
  </si>
  <si>
    <t>MISO</t>
  </si>
  <si>
    <t>Write protect</t>
  </si>
  <si>
    <t>Chip detect</t>
  </si>
  <si>
    <t>SD transfer bus ready</t>
  </si>
  <si>
    <t>STRING</t>
  </si>
  <si>
    <t>FAT buffers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</si>
</sst>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Border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horizontal="left"/>
    </xf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"/>
  <sheetViews>
    <sheetView tabSelected="1" topLeftCell="A19" zoomScale="80" zoomScaleNormal="80" workbookViewId="0">
      <selection activeCell="D48" sqref="D48"/>
    </sheetView>
  </sheetViews>
  <sheetFormatPr defaultRowHeight="15.75"/>
  <cols>
    <col min="1" max="3" width="12.42578125" customWidth="1"/>
    <col min="4" max="5" width="12.42578125" style="1" customWidth="1"/>
    <col min="6" max="6" width="3.85546875" style="1" customWidth="1"/>
    <col min="7" max="7" width="31.28515625" style="8" customWidth="1"/>
    <col min="8" max="8" width="10.140625" style="30" customWidth="1"/>
    <col min="9" max="9" width="79.140625" customWidth="1"/>
    <col min="10" max="12" width="19.140625" customWidth="1"/>
    <col min="13" max="13" width="11.42578125" customWidth="1"/>
    <col min="14" max="14" width="11.140625" customWidth="1"/>
  </cols>
  <sheetData>
    <row r="1" spans="1:14" ht="21">
      <c r="A1" s="17" t="s">
        <v>71</v>
      </c>
    </row>
    <row r="3" spans="1:14" s="9" customFormat="1">
      <c r="A3" s="10" t="s">
        <v>5</v>
      </c>
      <c r="D3" s="16"/>
      <c r="E3" s="16"/>
      <c r="F3" s="16"/>
      <c r="H3" s="31"/>
      <c r="I3"/>
      <c r="J3"/>
      <c r="K3"/>
      <c r="L3"/>
      <c r="M3"/>
      <c r="N3"/>
    </row>
    <row r="4" spans="1:14" s="10" customFormat="1" ht="15" customHeight="1">
      <c r="A4" s="13" t="s">
        <v>6</v>
      </c>
      <c r="B4" s="13" t="s">
        <v>10</v>
      </c>
      <c r="C4" s="13" t="s">
        <v>11</v>
      </c>
      <c r="D4" s="13" t="s">
        <v>10</v>
      </c>
      <c r="E4" s="13" t="s">
        <v>12</v>
      </c>
      <c r="F4" s="13"/>
      <c r="G4" s="10" t="s">
        <v>0</v>
      </c>
      <c r="H4" s="32" t="s">
        <v>77</v>
      </c>
      <c r="I4"/>
      <c r="J4"/>
      <c r="K4"/>
      <c r="L4"/>
      <c r="M4"/>
      <c r="N4"/>
    </row>
    <row r="5" spans="1:14" s="10" customFormat="1" ht="15" customHeight="1">
      <c r="A5" s="13"/>
      <c r="B5" s="13" t="s">
        <v>8</v>
      </c>
      <c r="C5" s="13" t="s">
        <v>8</v>
      </c>
      <c r="D5" s="13" t="s">
        <v>9</v>
      </c>
      <c r="E5" s="13" t="s">
        <v>9</v>
      </c>
      <c r="F5" s="13"/>
      <c r="H5" s="32"/>
      <c r="I5"/>
      <c r="J5"/>
      <c r="K5"/>
      <c r="L5"/>
      <c r="M5"/>
      <c r="N5"/>
    </row>
    <row r="6" spans="1:14" s="2" customFormat="1" ht="15" customHeight="1">
      <c r="A6" s="4"/>
      <c r="B6" s="4"/>
      <c r="C6" s="4"/>
      <c r="D6" s="4"/>
      <c r="E6" s="4"/>
      <c r="F6" s="4"/>
      <c r="G6" s="11"/>
      <c r="H6" s="33"/>
      <c r="I6"/>
      <c r="J6"/>
      <c r="K6"/>
      <c r="L6"/>
      <c r="M6"/>
      <c r="N6"/>
    </row>
    <row r="7" spans="1:14">
      <c r="A7" s="7">
        <v>45056</v>
      </c>
      <c r="B7" s="7">
        <v>0</v>
      </c>
      <c r="C7" s="7">
        <f>B7+A7-1</f>
        <v>45055</v>
      </c>
      <c r="D7" s="7" t="str">
        <f>DEC2HEX(B7,4)</f>
        <v>0000</v>
      </c>
      <c r="E7" s="7" t="str">
        <f>DEC2HEX(C7,4)</f>
        <v>AFFF</v>
      </c>
      <c r="F7" s="7"/>
      <c r="G7" s="8" t="s">
        <v>1</v>
      </c>
      <c r="H7" s="30" t="s">
        <v>77</v>
      </c>
      <c r="I7" t="s">
        <v>51</v>
      </c>
    </row>
    <row r="8" spans="1:14">
      <c r="A8" s="7">
        <v>12288</v>
      </c>
      <c r="B8" s="7">
        <f>C7+1</f>
        <v>45056</v>
      </c>
      <c r="C8" s="7">
        <f t="shared" ref="C8:C11" si="0">B8+A8-1</f>
        <v>57343</v>
      </c>
      <c r="D8" s="7" t="str">
        <f t="shared" ref="D8" si="1">DEC2HEX(B8,4)</f>
        <v>B000</v>
      </c>
      <c r="E8" s="7" t="str">
        <f t="shared" ref="E8" si="2">DEC2HEX(C8,4)</f>
        <v>DFFF</v>
      </c>
      <c r="F8" s="7"/>
      <c r="G8" s="12" t="s">
        <v>17</v>
      </c>
    </row>
    <row r="9" spans="1:14">
      <c r="A9" s="7">
        <f>2048</f>
        <v>2048</v>
      </c>
      <c r="B9" s="7">
        <f t="shared" ref="B9" si="3">C8+1</f>
        <v>57344</v>
      </c>
      <c r="C9" s="7">
        <f t="shared" si="0"/>
        <v>59391</v>
      </c>
      <c r="D9" s="7" t="str">
        <f t="shared" ref="D9:D11" si="4">DEC2HEX(B9,4)</f>
        <v>E000</v>
      </c>
      <c r="E9" s="7" t="str">
        <f t="shared" ref="E9:E11" si="5">DEC2HEX(C9,4)</f>
        <v>E7FF</v>
      </c>
      <c r="F9" s="7"/>
      <c r="G9" s="8" t="s">
        <v>2</v>
      </c>
      <c r="H9" s="30" t="s">
        <v>77</v>
      </c>
      <c r="I9" t="s">
        <v>49</v>
      </c>
    </row>
    <row r="10" spans="1:14">
      <c r="A10" s="7">
        <f>2048</f>
        <v>2048</v>
      </c>
      <c r="B10" s="7">
        <f>C9+1</f>
        <v>59392</v>
      </c>
      <c r="C10" s="7">
        <f t="shared" si="0"/>
        <v>61439</v>
      </c>
      <c r="D10" s="7" t="str">
        <f t="shared" si="4"/>
        <v>E800</v>
      </c>
      <c r="E10" s="7" t="str">
        <f t="shared" si="5"/>
        <v>EFFF</v>
      </c>
      <c r="F10" s="7"/>
      <c r="G10" s="8" t="s">
        <v>3</v>
      </c>
      <c r="H10" s="30" t="s">
        <v>77</v>
      </c>
      <c r="I10" t="s">
        <v>50</v>
      </c>
    </row>
    <row r="11" spans="1:14">
      <c r="A11" s="7">
        <v>2048</v>
      </c>
      <c r="B11" s="7">
        <f>C10+1</f>
        <v>61440</v>
      </c>
      <c r="C11" s="7">
        <f t="shared" si="0"/>
        <v>63487</v>
      </c>
      <c r="D11" s="7" t="str">
        <f t="shared" si="4"/>
        <v>F000</v>
      </c>
      <c r="E11" s="7" t="str">
        <f t="shared" si="5"/>
        <v>F7FF</v>
      </c>
      <c r="F11" s="7"/>
      <c r="G11" s="8" t="s">
        <v>4</v>
      </c>
      <c r="H11" s="30" t="s">
        <v>77</v>
      </c>
      <c r="I11" t="s">
        <v>53</v>
      </c>
    </row>
    <row r="12" spans="1:14">
      <c r="A12" s="3"/>
    </row>
    <row r="13" spans="1:14" s="9" customFormat="1">
      <c r="A13" s="14" t="s">
        <v>52</v>
      </c>
      <c r="D13" s="16"/>
      <c r="E13" s="16"/>
      <c r="F13" s="16"/>
      <c r="H13" s="31"/>
      <c r="I13"/>
      <c r="J13"/>
      <c r="K13"/>
      <c r="L13"/>
      <c r="M13"/>
      <c r="N13"/>
    </row>
    <row r="14" spans="1:14" s="10" customFormat="1">
      <c r="A14" s="13" t="s">
        <v>6</v>
      </c>
      <c r="B14" s="13" t="s">
        <v>10</v>
      </c>
      <c r="C14" s="13" t="s">
        <v>11</v>
      </c>
      <c r="D14" s="13" t="s">
        <v>10</v>
      </c>
      <c r="E14" s="13" t="s">
        <v>12</v>
      </c>
      <c r="F14" s="13"/>
      <c r="G14" s="10" t="s">
        <v>0</v>
      </c>
      <c r="H14" s="32"/>
      <c r="I14"/>
      <c r="J14"/>
      <c r="K14"/>
      <c r="L14"/>
      <c r="M14"/>
      <c r="N14"/>
    </row>
    <row r="15" spans="1:14" s="11" customFormat="1">
      <c r="A15" s="15"/>
      <c r="B15" s="13" t="s">
        <v>8</v>
      </c>
      <c r="C15" s="13" t="s">
        <v>8</v>
      </c>
      <c r="D15" s="13" t="s">
        <v>9</v>
      </c>
      <c r="E15" s="13" t="s">
        <v>9</v>
      </c>
      <c r="F15" s="13"/>
      <c r="H15" s="33"/>
      <c r="I15"/>
      <c r="J15"/>
      <c r="K15"/>
      <c r="L15"/>
      <c r="M15"/>
      <c r="N15"/>
    </row>
    <row r="16" spans="1:14" s="2" customFormat="1">
      <c r="A16" s="4"/>
      <c r="B16" s="4"/>
      <c r="C16" s="4"/>
      <c r="D16" s="4"/>
      <c r="E16" s="4"/>
      <c r="F16" s="4"/>
      <c r="G16" s="11"/>
      <c r="H16" s="33"/>
      <c r="I16"/>
      <c r="J16"/>
      <c r="K16"/>
      <c r="L16"/>
      <c r="M16"/>
      <c r="N16"/>
    </row>
    <row r="17" spans="1:9">
      <c r="A17" s="7">
        <v>4</v>
      </c>
      <c r="B17" s="7">
        <f>C11+1</f>
        <v>63488</v>
      </c>
      <c r="C17" s="7">
        <f>B17+A17-1</f>
        <v>63491</v>
      </c>
      <c r="D17" s="7" t="str">
        <f>DEC2HEX(B17,4)</f>
        <v>F800</v>
      </c>
      <c r="E17" s="7" t="str">
        <f>DEC2HEX(C17,4)</f>
        <v>F803</v>
      </c>
      <c r="F17" s="7"/>
      <c r="G17" s="8" t="s">
        <v>16</v>
      </c>
      <c r="H17" s="30" t="s">
        <v>77</v>
      </c>
      <c r="I17" t="s">
        <v>30</v>
      </c>
    </row>
    <row r="18" spans="1:9">
      <c r="A18" s="7">
        <v>4</v>
      </c>
      <c r="B18" s="7">
        <f>C17+1</f>
        <v>63492</v>
      </c>
      <c r="C18" s="7">
        <f t="shared" ref="C18" si="6">B18+A18-1</f>
        <v>63495</v>
      </c>
      <c r="D18" s="7" t="str">
        <f t="shared" ref="D18" si="7">DEC2HEX(B18,4)</f>
        <v>F804</v>
      </c>
      <c r="E18" s="7" t="str">
        <f t="shared" ref="E18" si="8">DEC2HEX(C18,4)</f>
        <v>F807</v>
      </c>
      <c r="F18" s="7"/>
      <c r="G18" s="8" t="s">
        <v>29</v>
      </c>
      <c r="H18" s="30" t="s">
        <v>77</v>
      </c>
      <c r="I18" t="s">
        <v>31</v>
      </c>
    </row>
    <row r="19" spans="1:9">
      <c r="A19" s="7">
        <v>1</v>
      </c>
      <c r="B19" s="7">
        <f t="shared" ref="B19:B22" si="9">C18+1</f>
        <v>63496</v>
      </c>
      <c r="C19" s="7">
        <f t="shared" ref="C19:C22" si="10">B19+A19-1</f>
        <v>63496</v>
      </c>
      <c r="D19" s="7" t="str">
        <f t="shared" ref="D19:D22" si="11">DEC2HEX(B19,4)</f>
        <v>F808</v>
      </c>
      <c r="E19" s="7" t="str">
        <f t="shared" ref="E19:E22" si="12">DEC2HEX(C19,4)</f>
        <v>F808</v>
      </c>
      <c r="F19" s="7"/>
      <c r="G19" s="8" t="s">
        <v>34</v>
      </c>
      <c r="H19" s="30" t="s">
        <v>78</v>
      </c>
      <c r="I19" t="s">
        <v>32</v>
      </c>
    </row>
    <row r="20" spans="1:9">
      <c r="A20" s="7">
        <v>1</v>
      </c>
      <c r="B20" s="7">
        <f t="shared" si="9"/>
        <v>63497</v>
      </c>
      <c r="C20" s="7">
        <f t="shared" si="10"/>
        <v>63497</v>
      </c>
      <c r="D20" s="7" t="str">
        <f t="shared" si="11"/>
        <v>F809</v>
      </c>
      <c r="E20" s="7" t="str">
        <f t="shared" si="12"/>
        <v>F809</v>
      </c>
      <c r="F20" s="7"/>
      <c r="G20" s="8" t="s">
        <v>33</v>
      </c>
      <c r="H20" s="30" t="s">
        <v>77</v>
      </c>
      <c r="I20" t="s">
        <v>35</v>
      </c>
    </row>
    <row r="21" spans="1:9">
      <c r="A21" s="7">
        <v>1</v>
      </c>
      <c r="B21" s="7">
        <f t="shared" si="9"/>
        <v>63498</v>
      </c>
      <c r="C21" s="7">
        <f t="shared" si="10"/>
        <v>63498</v>
      </c>
      <c r="D21" s="7" t="str">
        <f t="shared" si="11"/>
        <v>F80A</v>
      </c>
      <c r="E21" s="7" t="str">
        <f t="shared" si="12"/>
        <v>F80A</v>
      </c>
      <c r="F21" s="7"/>
      <c r="G21" s="8" t="s">
        <v>19</v>
      </c>
      <c r="H21" s="30" t="s">
        <v>79</v>
      </c>
      <c r="I21" t="s">
        <v>37</v>
      </c>
    </row>
    <row r="22" spans="1:9">
      <c r="A22" s="7">
        <v>1</v>
      </c>
      <c r="B22" s="7">
        <f t="shared" si="9"/>
        <v>63499</v>
      </c>
      <c r="C22" s="7">
        <f t="shared" si="10"/>
        <v>63499</v>
      </c>
      <c r="D22" s="7" t="str">
        <f t="shared" si="11"/>
        <v>F80B</v>
      </c>
      <c r="E22" s="7" t="str">
        <f t="shared" si="12"/>
        <v>F80B</v>
      </c>
      <c r="F22" s="7"/>
      <c r="G22" s="8" t="s">
        <v>20</v>
      </c>
      <c r="H22" s="30" t="s">
        <v>78</v>
      </c>
      <c r="I22" t="s">
        <v>81</v>
      </c>
    </row>
    <row r="23" spans="1:9">
      <c r="A23" s="7">
        <v>2</v>
      </c>
      <c r="B23" s="7">
        <f>C22+1</f>
        <v>63500</v>
      </c>
      <c r="C23" s="7">
        <f t="shared" ref="C23:C25" si="13">B23+A23-1</f>
        <v>63501</v>
      </c>
      <c r="D23" s="7" t="str">
        <f t="shared" ref="D23:D25" si="14">DEC2HEX(B23,4)</f>
        <v>F80C</v>
      </c>
      <c r="E23" s="7" t="str">
        <f t="shared" ref="E23:E25" si="15">DEC2HEX(C23,4)</f>
        <v>F80D</v>
      </c>
      <c r="F23" s="7"/>
      <c r="G23" s="8" t="s">
        <v>36</v>
      </c>
      <c r="H23" s="30" t="s">
        <v>78</v>
      </c>
      <c r="I23" t="s">
        <v>54</v>
      </c>
    </row>
    <row r="24" spans="1:9">
      <c r="A24" s="7">
        <v>1</v>
      </c>
      <c r="B24" s="7">
        <f>C23+1</f>
        <v>63502</v>
      </c>
      <c r="C24" s="7">
        <f>B24+A24-1</f>
        <v>63502</v>
      </c>
      <c r="D24" s="7" t="str">
        <f>DEC2HEX(B24,4)</f>
        <v>F80E</v>
      </c>
      <c r="E24" s="7" t="str">
        <f>DEC2HEX(C24,4)</f>
        <v>F80E</v>
      </c>
      <c r="F24" s="7"/>
      <c r="G24" s="8" t="s">
        <v>21</v>
      </c>
      <c r="H24" s="30" t="s">
        <v>79</v>
      </c>
      <c r="I24" t="s">
        <v>35</v>
      </c>
    </row>
    <row r="25" spans="1:9">
      <c r="A25" s="7">
        <v>1</v>
      </c>
      <c r="B25" s="7">
        <f t="shared" ref="B25:B33" si="16">C24+1</f>
        <v>63503</v>
      </c>
      <c r="C25" s="7">
        <f t="shared" si="13"/>
        <v>63503</v>
      </c>
      <c r="D25" s="7" t="str">
        <f t="shared" si="14"/>
        <v>F80F</v>
      </c>
      <c r="E25" s="7" t="str">
        <f t="shared" si="15"/>
        <v>F80F</v>
      </c>
      <c r="F25" s="7"/>
      <c r="G25" s="8" t="s">
        <v>38</v>
      </c>
      <c r="H25" s="30" t="s">
        <v>79</v>
      </c>
      <c r="I25" t="s">
        <v>39</v>
      </c>
    </row>
    <row r="26" spans="1:9">
      <c r="A26" s="7">
        <v>4</v>
      </c>
      <c r="B26" s="7">
        <f t="shared" si="16"/>
        <v>63504</v>
      </c>
      <c r="C26" s="7">
        <f t="shared" ref="C26" si="17">B26+A26-1</f>
        <v>63507</v>
      </c>
      <c r="D26" s="7" t="str">
        <f t="shared" ref="D26" si="18">DEC2HEX(B26,4)</f>
        <v>F810</v>
      </c>
      <c r="E26" s="7" t="str">
        <f t="shared" ref="E26" si="19">DEC2HEX(C26,4)</f>
        <v>F813</v>
      </c>
      <c r="F26" s="7"/>
      <c r="G26" s="8" t="s">
        <v>40</v>
      </c>
      <c r="H26" s="30" t="s">
        <v>79</v>
      </c>
      <c r="I26" t="s">
        <v>42</v>
      </c>
    </row>
    <row r="27" spans="1:9">
      <c r="A27" s="7">
        <v>4</v>
      </c>
      <c r="B27" s="7">
        <f t="shared" si="16"/>
        <v>63508</v>
      </c>
      <c r="C27" s="7">
        <f t="shared" ref="C27" si="20">B27+A27-1</f>
        <v>63511</v>
      </c>
      <c r="D27" s="7" t="str">
        <f t="shared" ref="D27" si="21">DEC2HEX(B27,4)</f>
        <v>F814</v>
      </c>
      <c r="E27" s="7" t="str">
        <f t="shared" ref="E27" si="22">DEC2HEX(C27,4)</f>
        <v>F817</v>
      </c>
      <c r="F27" s="7"/>
      <c r="G27" s="8" t="s">
        <v>41</v>
      </c>
      <c r="H27" s="30" t="s">
        <v>79</v>
      </c>
      <c r="I27" t="s">
        <v>43</v>
      </c>
    </row>
    <row r="28" spans="1:9">
      <c r="A28" s="7">
        <v>2</v>
      </c>
      <c r="B28" s="7">
        <f>C27+1</f>
        <v>63512</v>
      </c>
      <c r="C28" s="7">
        <f t="shared" ref="C28" si="23">B28+A28-1</f>
        <v>63513</v>
      </c>
      <c r="D28" s="7" t="str">
        <f t="shared" ref="D28" si="24">DEC2HEX(B28,4)</f>
        <v>F818</v>
      </c>
      <c r="E28" s="7" t="str">
        <f t="shared" ref="E28" si="25">DEC2HEX(C28,4)</f>
        <v>F819</v>
      </c>
      <c r="F28" s="7"/>
      <c r="G28" s="8" t="s">
        <v>64</v>
      </c>
      <c r="H28" s="30" t="s">
        <v>77</v>
      </c>
      <c r="I28" t="s">
        <v>35</v>
      </c>
    </row>
    <row r="29" spans="1:9">
      <c r="A29" s="7">
        <v>2</v>
      </c>
      <c r="B29" s="7">
        <f>C28+1</f>
        <v>63514</v>
      </c>
      <c r="C29" s="7">
        <f t="shared" ref="C29:C30" si="26">B29+A29-1</f>
        <v>63515</v>
      </c>
      <c r="D29" s="7" t="str">
        <f t="shared" ref="D29:D30" si="27">DEC2HEX(B29,4)</f>
        <v>F81A</v>
      </c>
      <c r="E29" s="7" t="str">
        <f t="shared" ref="E29:E30" si="28">DEC2HEX(C29,4)</f>
        <v>F81B</v>
      </c>
      <c r="F29" s="7"/>
      <c r="G29" s="8" t="s">
        <v>46</v>
      </c>
      <c r="H29" s="30" t="s">
        <v>78</v>
      </c>
      <c r="I29" t="s">
        <v>45</v>
      </c>
    </row>
    <row r="30" spans="1:9">
      <c r="A30" s="7">
        <v>1</v>
      </c>
      <c r="B30" s="7">
        <f>C29+1</f>
        <v>63516</v>
      </c>
      <c r="C30" s="7">
        <f t="shared" si="26"/>
        <v>63516</v>
      </c>
      <c r="D30" s="7" t="str">
        <f t="shared" si="27"/>
        <v>F81C</v>
      </c>
      <c r="E30" s="7" t="str">
        <f t="shared" si="28"/>
        <v>F81C</v>
      </c>
      <c r="F30" s="7"/>
      <c r="G30" s="8" t="s">
        <v>18</v>
      </c>
      <c r="H30" s="30" t="s">
        <v>79</v>
      </c>
      <c r="I30" t="s">
        <v>44</v>
      </c>
    </row>
    <row r="31" spans="1:9">
      <c r="A31" s="7">
        <v>1</v>
      </c>
      <c r="B31" s="7">
        <f>C30+1</f>
        <v>63517</v>
      </c>
      <c r="C31" s="7">
        <f t="shared" ref="C31:C33" si="29">B31+A31-1</f>
        <v>63517</v>
      </c>
      <c r="D31" s="7" t="str">
        <f t="shared" ref="D31:D33" si="30">DEC2HEX(B31,4)</f>
        <v>F81D</v>
      </c>
      <c r="E31" s="7" t="str">
        <f t="shared" ref="E31:E33" si="31">DEC2HEX(C31,4)</f>
        <v>F81D</v>
      </c>
      <c r="F31" s="7"/>
      <c r="G31" s="8" t="s">
        <v>25</v>
      </c>
      <c r="H31" s="30" t="s">
        <v>77</v>
      </c>
      <c r="I31" t="s">
        <v>82</v>
      </c>
    </row>
    <row r="32" spans="1:9">
      <c r="A32" s="7">
        <v>1</v>
      </c>
      <c r="B32" s="7">
        <f t="shared" si="16"/>
        <v>63518</v>
      </c>
      <c r="C32" s="7">
        <f t="shared" si="29"/>
        <v>63518</v>
      </c>
      <c r="D32" s="7" t="str">
        <f t="shared" si="30"/>
        <v>F81E</v>
      </c>
      <c r="E32" s="7" t="str">
        <f t="shared" si="31"/>
        <v>F81E</v>
      </c>
      <c r="F32" s="7"/>
      <c r="G32" s="8" t="s">
        <v>26</v>
      </c>
      <c r="H32" s="30" t="s">
        <v>77</v>
      </c>
      <c r="I32" t="s">
        <v>35</v>
      </c>
    </row>
    <row r="33" spans="1:14">
      <c r="A33" s="7">
        <v>1</v>
      </c>
      <c r="B33" s="7">
        <f t="shared" si="16"/>
        <v>63519</v>
      </c>
      <c r="C33" s="7">
        <f t="shared" si="29"/>
        <v>63519</v>
      </c>
      <c r="D33" s="7" t="str">
        <f t="shared" si="30"/>
        <v>F81F</v>
      </c>
      <c r="E33" s="7" t="str">
        <f t="shared" si="31"/>
        <v>F81F</v>
      </c>
      <c r="F33" s="7"/>
      <c r="G33" s="8" t="s">
        <v>91</v>
      </c>
      <c r="H33" s="30" t="s">
        <v>79</v>
      </c>
      <c r="I33" t="s">
        <v>35</v>
      </c>
    </row>
    <row r="34" spans="1:14">
      <c r="A34" s="7">
        <v>1</v>
      </c>
      <c r="B34" s="7">
        <f t="shared" ref="B34" si="32">C33+1</f>
        <v>63520</v>
      </c>
      <c r="C34" s="7">
        <f t="shared" ref="C34" si="33">B34+A34-1</f>
        <v>63520</v>
      </c>
      <c r="D34" s="7" t="str">
        <f t="shared" ref="D34" si="34">DEC2HEX(B34,4)</f>
        <v>F820</v>
      </c>
      <c r="E34" s="7" t="str">
        <f t="shared" ref="E34" si="35">DEC2HEX(C34,4)</f>
        <v>F820</v>
      </c>
      <c r="F34" s="7"/>
      <c r="G34" s="8" t="s">
        <v>27</v>
      </c>
      <c r="H34" s="30" t="s">
        <v>78</v>
      </c>
      <c r="I34" t="s">
        <v>55</v>
      </c>
    </row>
    <row r="35" spans="1:14">
      <c r="A35" s="7">
        <f>C35-B35</f>
        <v>2014</v>
      </c>
      <c r="B35" s="7">
        <f>C34+1</f>
        <v>63521</v>
      </c>
      <c r="C35" s="7">
        <v>65535</v>
      </c>
      <c r="D35" s="7" t="str">
        <f t="shared" ref="D35" si="36">DEC2HEX(B35,4)</f>
        <v>F821</v>
      </c>
      <c r="E35" s="7" t="str">
        <f t="shared" ref="E35" si="37">DEC2HEX(C35,4)</f>
        <v>FFFF</v>
      </c>
      <c r="F35" s="7"/>
      <c r="G35" s="12" t="s">
        <v>47</v>
      </c>
      <c r="H35" s="34"/>
    </row>
    <row r="37" spans="1:14" s="9" customFormat="1">
      <c r="A37" s="10" t="s">
        <v>28</v>
      </c>
      <c r="D37" s="16"/>
      <c r="E37" s="16"/>
      <c r="F37" s="16"/>
      <c r="H37" s="31"/>
      <c r="I37"/>
      <c r="J37"/>
      <c r="K37"/>
      <c r="L37"/>
      <c r="M37"/>
      <c r="N37"/>
    </row>
    <row r="38" spans="1:14" s="10" customFormat="1">
      <c r="A38" s="13" t="s">
        <v>6</v>
      </c>
      <c r="B38" s="13" t="s">
        <v>10</v>
      </c>
      <c r="C38" s="13" t="s">
        <v>11</v>
      </c>
      <c r="D38" s="13" t="s">
        <v>10</v>
      </c>
      <c r="E38" s="13" t="s">
        <v>12</v>
      </c>
      <c r="F38" s="13"/>
      <c r="G38" s="10" t="s">
        <v>0</v>
      </c>
      <c r="H38" s="32"/>
      <c r="I38"/>
      <c r="J38"/>
      <c r="K38"/>
      <c r="L38"/>
      <c r="M38"/>
      <c r="N38"/>
    </row>
    <row r="39" spans="1:14" s="10" customFormat="1">
      <c r="A39" s="13"/>
      <c r="B39" s="13" t="s">
        <v>8</v>
      </c>
      <c r="C39" s="13" t="s">
        <v>8</v>
      </c>
      <c r="D39" s="13" t="s">
        <v>9</v>
      </c>
      <c r="E39" s="13" t="s">
        <v>9</v>
      </c>
      <c r="F39" s="13"/>
      <c r="H39" s="32"/>
      <c r="I39"/>
      <c r="J39"/>
      <c r="K39"/>
      <c r="L39"/>
      <c r="M39"/>
      <c r="N39"/>
    </row>
    <row r="40" spans="1:14" s="5" customFormat="1">
      <c r="A40" s="6"/>
      <c r="B40" s="6"/>
      <c r="C40" s="6"/>
      <c r="D40" s="6"/>
      <c r="E40" s="6"/>
      <c r="F40" s="6"/>
      <c r="G40" s="10"/>
      <c r="H40" s="32"/>
      <c r="I40"/>
      <c r="J40"/>
      <c r="K40"/>
      <c r="L40"/>
      <c r="M40"/>
      <c r="N40"/>
    </row>
    <row r="41" spans="1:14">
      <c r="A41" s="7">
        <v>65536</v>
      </c>
      <c r="B41" s="7">
        <v>0</v>
      </c>
      <c r="C41" s="7">
        <f>A41-1</f>
        <v>65535</v>
      </c>
      <c r="D41" s="7" t="str">
        <f>DEC2HEX(B41,6)</f>
        <v>000000</v>
      </c>
      <c r="E41" s="7" t="str">
        <f>DEC2HEX(C41,6)</f>
        <v>00FFFF</v>
      </c>
      <c r="F41" s="7"/>
      <c r="G41" s="12" t="s">
        <v>48</v>
      </c>
      <c r="H41" s="34"/>
    </row>
    <row r="42" spans="1:14">
      <c r="A42" s="7">
        <v>256</v>
      </c>
      <c r="B42" s="7">
        <f>C41+1</f>
        <v>65536</v>
      </c>
      <c r="C42" s="7">
        <f t="shared" ref="C42" si="38">B42+A42-1</f>
        <v>65791</v>
      </c>
      <c r="D42" s="7" t="str">
        <f t="shared" ref="D42:D43" si="39">DEC2HEX(B42,6)</f>
        <v>010000</v>
      </c>
      <c r="E42" s="7" t="str">
        <f t="shared" ref="E42:E43" si="40">DEC2HEX(C42,6)</f>
        <v>0100FF</v>
      </c>
      <c r="F42" s="7"/>
      <c r="G42" s="8" t="s">
        <v>22</v>
      </c>
      <c r="H42" s="30" t="s">
        <v>77</v>
      </c>
    </row>
    <row r="43" spans="1:14">
      <c r="A43" s="7">
        <v>256</v>
      </c>
      <c r="B43" s="7">
        <f>C42+1</f>
        <v>65792</v>
      </c>
      <c r="C43" s="7">
        <f t="shared" ref="C43" si="41">B43+A43-1</f>
        <v>66047</v>
      </c>
      <c r="D43" s="7" t="str">
        <f t="shared" si="39"/>
        <v>010100</v>
      </c>
      <c r="E43" s="7" t="str">
        <f t="shared" si="40"/>
        <v>0101FF</v>
      </c>
      <c r="F43" s="7"/>
      <c r="G43" s="8" t="s">
        <v>23</v>
      </c>
      <c r="H43" s="30" t="s">
        <v>77</v>
      </c>
    </row>
    <row r="44" spans="1:14">
      <c r="A44" s="7">
        <v>256</v>
      </c>
      <c r="B44" s="7">
        <f>C43+1</f>
        <v>66048</v>
      </c>
      <c r="C44" s="7">
        <f t="shared" ref="C44:C48" si="42">B44+A44-1</f>
        <v>66303</v>
      </c>
      <c r="D44" s="7" t="str">
        <f t="shared" ref="D44:D50" si="43">DEC2HEX(B44,6)</f>
        <v>010200</v>
      </c>
      <c r="E44" s="7" t="str">
        <f t="shared" ref="E44:E50" si="44">DEC2HEX(C44,6)</f>
        <v>0102FF</v>
      </c>
      <c r="F44" s="7"/>
      <c r="G44" s="8" t="s">
        <v>15</v>
      </c>
      <c r="H44" s="30" t="s">
        <v>77</v>
      </c>
    </row>
    <row r="45" spans="1:14">
      <c r="A45" s="7">
        <v>256</v>
      </c>
      <c r="B45" s="7">
        <f>C44+1</f>
        <v>66304</v>
      </c>
      <c r="C45" s="7">
        <f t="shared" si="42"/>
        <v>66559</v>
      </c>
      <c r="D45" s="7" t="str">
        <f t="shared" si="43"/>
        <v>010300</v>
      </c>
      <c r="E45" s="7" t="str">
        <f t="shared" si="44"/>
        <v>0103FF</v>
      </c>
      <c r="F45" s="7"/>
      <c r="G45" s="8" t="s">
        <v>13</v>
      </c>
      <c r="H45" s="30" t="s">
        <v>77</v>
      </c>
    </row>
    <row r="46" spans="1:14">
      <c r="A46" s="7">
        <v>256</v>
      </c>
      <c r="B46" s="7">
        <f t="shared" ref="B46" si="45">C45+1</f>
        <v>66560</v>
      </c>
      <c r="C46" s="7">
        <f t="shared" si="42"/>
        <v>66815</v>
      </c>
      <c r="D46" s="7" t="str">
        <f t="shared" si="43"/>
        <v>010400</v>
      </c>
      <c r="E46" s="7" t="str">
        <f t="shared" si="44"/>
        <v>0104FF</v>
      </c>
      <c r="F46" s="7"/>
      <c r="G46" s="8" t="s">
        <v>14</v>
      </c>
      <c r="H46" s="30" t="s">
        <v>77</v>
      </c>
    </row>
    <row r="47" spans="1:14">
      <c r="A47" s="7">
        <v>256</v>
      </c>
      <c r="B47" s="7">
        <f t="shared" ref="B47" si="46">C46+1</f>
        <v>66816</v>
      </c>
      <c r="C47" s="7">
        <f t="shared" ref="C47" si="47">B47+A47-1</f>
        <v>67071</v>
      </c>
      <c r="D47" s="7" t="str">
        <f t="shared" ref="D47" si="48">DEC2HEX(B47,6)</f>
        <v>010500</v>
      </c>
      <c r="E47" s="7" t="str">
        <f t="shared" ref="E47" si="49">DEC2HEX(C47,6)</f>
        <v>0105FF</v>
      </c>
      <c r="F47" s="7"/>
      <c r="G47" s="8" t="s">
        <v>96</v>
      </c>
      <c r="H47" s="30" t="s">
        <v>77</v>
      </c>
    </row>
    <row r="48" spans="1:14">
      <c r="A48" s="7">
        <f>2*(100*75*2)</f>
        <v>30000</v>
      </c>
      <c r="B48" s="7">
        <f>C47+1</f>
        <v>67072</v>
      </c>
      <c r="C48" s="7">
        <f t="shared" si="42"/>
        <v>97071</v>
      </c>
      <c r="D48" s="7" t="str">
        <f t="shared" si="43"/>
        <v>010600</v>
      </c>
      <c r="E48" s="7" t="str">
        <f t="shared" si="44"/>
        <v>017B2F</v>
      </c>
      <c r="F48" s="7"/>
      <c r="G48" s="8" t="s">
        <v>24</v>
      </c>
      <c r="H48" s="30" t="s">
        <v>77</v>
      </c>
    </row>
    <row r="49" spans="1:9">
      <c r="A49" s="7">
        <v>1024</v>
      </c>
      <c r="B49" s="7">
        <f>C48+1</f>
        <v>97072</v>
      </c>
      <c r="C49" s="7">
        <f t="shared" ref="C49" si="50">B49+A49-1</f>
        <v>98095</v>
      </c>
      <c r="D49" s="7" t="str">
        <f t="shared" ref="D49" si="51">DEC2HEX(B49,6)</f>
        <v>017B30</v>
      </c>
      <c r="E49" s="7" t="str">
        <f t="shared" ref="E49" si="52">DEC2HEX(C49,6)</f>
        <v>017F2F</v>
      </c>
      <c r="F49" s="7"/>
      <c r="G49" s="8" t="s">
        <v>97</v>
      </c>
      <c r="H49" s="30" t="s">
        <v>77</v>
      </c>
    </row>
    <row r="50" spans="1:9">
      <c r="A50" s="7">
        <f>C50-B50</f>
        <v>16679119</v>
      </c>
      <c r="B50" s="7">
        <f>C49+1</f>
        <v>98096</v>
      </c>
      <c r="C50" s="7">
        <f>16*1024*1024-1</f>
        <v>16777215</v>
      </c>
      <c r="D50" s="7" t="str">
        <f t="shared" si="43"/>
        <v>017F30</v>
      </c>
      <c r="E50" s="7" t="str">
        <f t="shared" si="44"/>
        <v>FFFFFF</v>
      </c>
      <c r="F50" s="7"/>
      <c r="G50" s="8" t="s">
        <v>7</v>
      </c>
      <c r="H50" s="30" t="s">
        <v>77</v>
      </c>
      <c r="I50" t="s">
        <v>80</v>
      </c>
    </row>
  </sheetData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zoomScale="80" zoomScaleNormal="80" workbookViewId="0">
      <selection activeCell="N14" sqref="N14"/>
    </sheetView>
  </sheetViews>
  <sheetFormatPr defaultRowHeight="15"/>
  <cols>
    <col min="1" max="5" width="8.140625" customWidth="1"/>
    <col min="6" max="6" width="1.5703125" customWidth="1"/>
    <col min="7" max="7" width="23" customWidth="1"/>
    <col min="8" max="10" width="11.7109375" customWidth="1"/>
    <col min="11" max="11" width="20.5703125" customWidth="1"/>
    <col min="12" max="12" width="22.85546875" customWidth="1"/>
    <col min="13" max="13" width="23.140625" customWidth="1"/>
    <col min="14" max="14" width="24.85546875" customWidth="1"/>
    <col min="15" max="15" width="23.140625" customWidth="1"/>
  </cols>
  <sheetData>
    <row r="1" spans="1:15" ht="21">
      <c r="A1" s="17" t="s">
        <v>70</v>
      </c>
      <c r="D1" s="1"/>
      <c r="E1" s="1"/>
      <c r="F1" s="1"/>
      <c r="G1" s="8"/>
    </row>
    <row r="2" spans="1:15" ht="15.75">
      <c r="D2" s="1"/>
      <c r="E2" s="1"/>
      <c r="F2" s="1"/>
      <c r="G2" s="8"/>
    </row>
    <row r="3" spans="1:15" ht="15.75">
      <c r="A3" s="13" t="s">
        <v>6</v>
      </c>
      <c r="B3" s="13" t="s">
        <v>10</v>
      </c>
      <c r="C3" s="13" t="s">
        <v>11</v>
      </c>
      <c r="D3" s="13" t="s">
        <v>10</v>
      </c>
      <c r="E3" s="13" t="s">
        <v>12</v>
      </c>
      <c r="F3" s="13"/>
      <c r="G3" s="10" t="s">
        <v>0</v>
      </c>
      <c r="H3" s="19" t="s">
        <v>75</v>
      </c>
      <c r="I3" s="20"/>
      <c r="J3" s="20"/>
      <c r="K3" s="20"/>
      <c r="L3" s="20"/>
      <c r="M3" s="20"/>
      <c r="N3" s="20"/>
      <c r="O3" s="20"/>
    </row>
    <row r="4" spans="1:15" ht="15.75">
      <c r="A4" s="15"/>
      <c r="B4" s="13" t="s">
        <v>8</v>
      </c>
      <c r="C4" s="13" t="s">
        <v>8</v>
      </c>
      <c r="D4" s="13" t="s">
        <v>9</v>
      </c>
      <c r="E4" s="13" t="s">
        <v>9</v>
      </c>
      <c r="F4" s="13"/>
      <c r="G4" s="11"/>
      <c r="H4" s="18">
        <v>7</v>
      </c>
      <c r="I4" s="18">
        <v>6</v>
      </c>
      <c r="J4" s="18">
        <v>5</v>
      </c>
      <c r="K4" s="18">
        <v>4</v>
      </c>
      <c r="L4" s="18">
        <v>3</v>
      </c>
      <c r="M4" s="18">
        <v>2</v>
      </c>
      <c r="N4" s="18">
        <v>1</v>
      </c>
      <c r="O4" s="18">
        <v>0</v>
      </c>
    </row>
    <row r="5" spans="1:15" ht="15.75">
      <c r="A5" s="15"/>
      <c r="B5" s="13"/>
      <c r="C5" s="13"/>
      <c r="D5" s="13"/>
      <c r="E5" s="13"/>
      <c r="F5" s="13"/>
      <c r="G5" s="11"/>
      <c r="H5" s="18"/>
      <c r="I5" s="18"/>
      <c r="J5" s="18"/>
      <c r="K5" s="18"/>
      <c r="L5" s="18"/>
      <c r="M5" s="18"/>
      <c r="N5" s="18"/>
      <c r="O5" s="18"/>
    </row>
    <row r="6" spans="1:15" s="21" customFormat="1" ht="30">
      <c r="A6" s="22">
        <f>'Memory Map'!A20</f>
        <v>1</v>
      </c>
      <c r="B6" s="22">
        <f>'Memory Map'!B20</f>
        <v>63497</v>
      </c>
      <c r="C6" s="22">
        <f>'Memory Map'!C20</f>
        <v>63497</v>
      </c>
      <c r="D6" s="22" t="str">
        <f>'Memory Map'!D20</f>
        <v>F809</v>
      </c>
      <c r="E6" s="22" t="str">
        <f>'Memory Map'!E20</f>
        <v>F809</v>
      </c>
      <c r="F6" s="23"/>
      <c r="G6" s="28" t="str">
        <f>'Memory Map'!G20</f>
        <v>Graphics mode</v>
      </c>
      <c r="H6" s="24" t="s">
        <v>56</v>
      </c>
      <c r="I6" s="24" t="s">
        <v>56</v>
      </c>
      <c r="J6" s="24" t="s">
        <v>56</v>
      </c>
      <c r="K6" s="25" t="s">
        <v>59</v>
      </c>
      <c r="L6" s="25" t="s">
        <v>60</v>
      </c>
      <c r="M6" s="25" t="s">
        <v>61</v>
      </c>
      <c r="N6" s="25" t="s">
        <v>62</v>
      </c>
      <c r="O6" s="25" t="s">
        <v>63</v>
      </c>
    </row>
    <row r="7" spans="1:15" s="21" customFormat="1">
      <c r="A7" s="22"/>
      <c r="B7" s="22"/>
      <c r="C7" s="22"/>
      <c r="D7" s="22"/>
      <c r="E7" s="22"/>
      <c r="F7" s="23"/>
      <c r="G7" s="28"/>
      <c r="H7" s="24"/>
      <c r="I7" s="24"/>
      <c r="J7" s="24"/>
      <c r="K7" s="25"/>
      <c r="L7" s="25"/>
      <c r="M7" s="25"/>
      <c r="N7" s="25"/>
      <c r="O7" s="25"/>
    </row>
    <row r="8" spans="1:15">
      <c r="A8" s="26"/>
      <c r="B8" s="26"/>
      <c r="C8" s="26"/>
      <c r="D8" s="26"/>
      <c r="E8" s="26"/>
      <c r="F8" s="26"/>
      <c r="G8" s="29"/>
      <c r="H8" s="26"/>
      <c r="I8" s="26"/>
      <c r="J8" s="26"/>
      <c r="K8" s="26"/>
      <c r="L8" s="26"/>
      <c r="M8" s="26"/>
      <c r="N8" s="26"/>
      <c r="O8" s="26"/>
    </row>
    <row r="9" spans="1:15" s="21" customFormat="1" ht="30">
      <c r="A9" s="22">
        <f>'Memory Map'!A24</f>
        <v>1</v>
      </c>
      <c r="B9" s="22">
        <f>'Memory Map'!B24</f>
        <v>63502</v>
      </c>
      <c r="C9" s="22">
        <f>'Memory Map'!C24</f>
        <v>63502</v>
      </c>
      <c r="D9" s="22" t="str">
        <f>'Memory Map'!D24</f>
        <v>F80E</v>
      </c>
      <c r="E9" s="22" t="str">
        <f>'Memory Map'!E24</f>
        <v>F80E</v>
      </c>
      <c r="F9" s="23"/>
      <c r="G9" s="28" t="str">
        <f>'Memory Map'!G24</f>
        <v>RS232 status signals</v>
      </c>
      <c r="H9" s="24" t="s">
        <v>56</v>
      </c>
      <c r="I9" s="24" t="s">
        <v>56</v>
      </c>
      <c r="J9" s="24" t="s">
        <v>56</v>
      </c>
      <c r="K9" s="24" t="s">
        <v>56</v>
      </c>
      <c r="L9" s="24" t="s">
        <v>56</v>
      </c>
      <c r="M9" s="24" t="s">
        <v>56</v>
      </c>
      <c r="N9" s="23" t="s">
        <v>57</v>
      </c>
      <c r="O9" s="23" t="s">
        <v>58</v>
      </c>
    </row>
    <row r="10" spans="1:15" s="21" customFormat="1">
      <c r="A10" s="22"/>
      <c r="B10" s="22"/>
      <c r="C10" s="22"/>
      <c r="D10" s="22"/>
      <c r="E10" s="22"/>
      <c r="F10" s="23"/>
      <c r="G10" s="28"/>
      <c r="H10" s="24"/>
      <c r="I10" s="24"/>
      <c r="J10" s="24"/>
      <c r="K10" s="24"/>
      <c r="L10" s="23"/>
      <c r="M10" s="23"/>
      <c r="N10" s="23"/>
      <c r="O10" s="23"/>
    </row>
    <row r="11" spans="1:15" s="21" customFormat="1">
      <c r="A11" s="22"/>
      <c r="B11" s="22"/>
      <c r="C11" s="22"/>
      <c r="D11" s="22"/>
      <c r="E11" s="22"/>
      <c r="F11" s="23"/>
      <c r="G11" s="28"/>
      <c r="H11" s="24"/>
      <c r="I11" s="24"/>
      <c r="J11" s="24"/>
      <c r="K11" s="24"/>
      <c r="L11" s="23"/>
      <c r="M11" s="23"/>
      <c r="N11" s="23"/>
      <c r="O11" s="23"/>
    </row>
    <row r="12" spans="1:15">
      <c r="A12" s="1">
        <f>'Memory Map'!A28-1</f>
        <v>1</v>
      </c>
      <c r="B12" s="1">
        <f>'Memory Map'!B28</f>
        <v>63512</v>
      </c>
      <c r="C12" s="1">
        <f>'Memory Map'!C28</f>
        <v>63513</v>
      </c>
      <c r="D12" s="1" t="str">
        <f>'Memory Map'!D28</f>
        <v>F818</v>
      </c>
      <c r="E12" s="1" t="str">
        <f>'Memory Map'!E28</f>
        <v>F819</v>
      </c>
      <c r="F12">
        <f>'Memory Map'!F28</f>
        <v>0</v>
      </c>
      <c r="G12" s="2" t="str">
        <f>'Memory Map'!G28</f>
        <v>IRQ mask</v>
      </c>
      <c r="H12" s="24" t="s">
        <v>56</v>
      </c>
      <c r="I12" t="s">
        <v>56</v>
      </c>
      <c r="J12" t="s">
        <v>56</v>
      </c>
      <c r="K12" t="s">
        <v>68</v>
      </c>
      <c r="L12" t="s">
        <v>67</v>
      </c>
      <c r="M12" t="s">
        <v>65</v>
      </c>
      <c r="N12" t="s">
        <v>66</v>
      </c>
      <c r="O12" t="s">
        <v>56</v>
      </c>
    </row>
    <row r="13" spans="1:15">
      <c r="G13" s="2"/>
      <c r="H13" s="27">
        <v>0</v>
      </c>
      <c r="I13" s="27">
        <v>0</v>
      </c>
      <c r="J13" s="27">
        <v>0</v>
      </c>
      <c r="K13" s="27">
        <v>0</v>
      </c>
      <c r="L13" s="27">
        <v>1</v>
      </c>
      <c r="M13" s="27">
        <v>1</v>
      </c>
      <c r="N13" s="27">
        <v>1</v>
      </c>
      <c r="O13" s="27">
        <v>0</v>
      </c>
    </row>
    <row r="14" spans="1:15">
      <c r="G14" s="2"/>
      <c r="H14" s="24" t="s">
        <v>76</v>
      </c>
    </row>
    <row r="15" spans="1:15">
      <c r="G15" s="2"/>
      <c r="H15" s="24"/>
    </row>
    <row r="16" spans="1:15">
      <c r="G16" s="2"/>
    </row>
    <row r="17" spans="1:15" ht="30">
      <c r="A17" s="22">
        <f>'Memory Map'!A32</f>
        <v>1</v>
      </c>
      <c r="B17" s="22">
        <f>'Memory Map'!B32</f>
        <v>63518</v>
      </c>
      <c r="C17" s="22">
        <f>'Memory Map'!C32</f>
        <v>63518</v>
      </c>
      <c r="D17" s="22" t="str">
        <f>'Memory Map'!D32</f>
        <v>F81E</v>
      </c>
      <c r="E17" s="22" t="str">
        <f>'Memory Map'!E32</f>
        <v>F81E</v>
      </c>
      <c r="G17" s="29" t="str">
        <f>'Memory Map'!G32</f>
        <v>SPI control</v>
      </c>
      <c r="H17" s="24" t="s">
        <v>56</v>
      </c>
      <c r="I17" s="24" t="s">
        <v>56</v>
      </c>
      <c r="J17" s="24" t="s">
        <v>56</v>
      </c>
      <c r="K17" s="24" t="s">
        <v>56</v>
      </c>
      <c r="L17" s="21" t="s">
        <v>83</v>
      </c>
      <c r="M17" s="21" t="s">
        <v>69</v>
      </c>
      <c r="N17" s="21" t="s">
        <v>73</v>
      </c>
      <c r="O17" s="21" t="s">
        <v>72</v>
      </c>
    </row>
    <row r="18" spans="1:15">
      <c r="A18" s="22"/>
      <c r="B18" s="22"/>
      <c r="C18" s="22"/>
      <c r="D18" s="22"/>
      <c r="E18" s="22"/>
      <c r="G18" s="2"/>
      <c r="N18" s="27"/>
      <c r="O18" s="27"/>
    </row>
    <row r="19" spans="1:15">
      <c r="A19" s="22"/>
      <c r="B19" s="22"/>
      <c r="C19" s="22"/>
      <c r="D19" s="22"/>
      <c r="E19" s="22"/>
      <c r="G19" s="2"/>
    </row>
    <row r="20" spans="1:15">
      <c r="A20" s="22">
        <f>'Memory Map'!A33</f>
        <v>1</v>
      </c>
      <c r="B20" s="22">
        <f>'Memory Map'!B33</f>
        <v>63519</v>
      </c>
      <c r="C20" s="22">
        <f>'Memory Map'!C33</f>
        <v>63519</v>
      </c>
      <c r="D20" s="22" t="str">
        <f>'Memory Map'!D33</f>
        <v>F81F</v>
      </c>
      <c r="E20" s="22" t="str">
        <f>'Memory Map'!E33</f>
        <v>F81F</v>
      </c>
      <c r="G20" s="2" t="str">
        <f>'Memory Map'!G33</f>
        <v>SPI status</v>
      </c>
      <c r="H20" s="24" t="s">
        <v>56</v>
      </c>
      <c r="I20" s="24" t="s">
        <v>56</v>
      </c>
      <c r="J20" s="24" t="s">
        <v>56</v>
      </c>
      <c r="K20" s="24" t="s">
        <v>56</v>
      </c>
      <c r="L20" s="24" t="s">
        <v>92</v>
      </c>
      <c r="M20" s="24" t="s">
        <v>93</v>
      </c>
      <c r="N20" s="21" t="s">
        <v>94</v>
      </c>
      <c r="O20" s="21" t="s">
        <v>95</v>
      </c>
    </row>
    <row r="23" spans="1:15">
      <c r="A23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5"/>
  <cols>
    <col min="1" max="1" width="109.42578125" customWidth="1"/>
  </cols>
  <sheetData>
    <row r="1" spans="1:1">
      <c r="A1" s="21" t="s">
        <v>84</v>
      </c>
    </row>
    <row r="2" spans="1:1">
      <c r="A2" s="21" t="s">
        <v>85</v>
      </c>
    </row>
    <row r="3" spans="1:1">
      <c r="A3" s="21"/>
    </row>
    <row r="4" spans="1:1">
      <c r="A4" s="21" t="s">
        <v>86</v>
      </c>
    </row>
    <row r="5" spans="1:1">
      <c r="A5" s="21" t="s">
        <v>87</v>
      </c>
    </row>
    <row r="6" spans="1:1" ht="30">
      <c r="A6" s="21" t="s">
        <v>88</v>
      </c>
    </row>
    <row r="7" spans="1:1">
      <c r="A7" s="21" t="s">
        <v>87</v>
      </c>
    </row>
    <row r="8" spans="1:1" ht="45">
      <c r="A8" s="35" t="s">
        <v>90</v>
      </c>
    </row>
    <row r="9" spans="1:1">
      <c r="A9" s="21"/>
    </row>
    <row r="10" spans="1:1" ht="60">
      <c r="A10" s="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 Map</vt:lpstr>
      <vt:lpstr>Hardware registers</vt:lpstr>
      <vt:lpstr>Copyright and license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2012-11-11T07:14:58Z</cp:lastPrinted>
  <dcterms:created xsi:type="dcterms:W3CDTF">2011-08-03T06:07:57Z</dcterms:created>
  <dcterms:modified xsi:type="dcterms:W3CDTF">2012-11-11T10:28:09Z</dcterms:modified>
</cp:coreProperties>
</file>