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N.I.G.E.-Machine\Resources\"/>
    </mc:Choice>
  </mc:AlternateContent>
  <xr:revisionPtr revIDLastSave="0" documentId="13_ncr:1_{CA07DE61-AED9-407B-87FE-3DC7421FA06C}" xr6:coauthVersionLast="33" xr6:coauthVersionMax="33" xr10:uidLastSave="{00000000-0000-0000-0000-000000000000}"/>
  <bookViews>
    <workbookView xWindow="600" yWindow="375" windowWidth="19875" windowHeight="12300" xr2:uid="{00000000-000D-0000-FFFF-FFFF00000000}"/>
  </bookViews>
  <sheets>
    <sheet name="Sheet1" sheetId="1" r:id="rId1"/>
    <sheet name="Sheet2" sheetId="2" r:id="rId2"/>
    <sheet name="Sheet3" sheetId="3" r:id="rId3"/>
  </sheets>
  <calcPr calcId="179017"/>
</workbook>
</file>

<file path=xl/calcChain.xml><?xml version="1.0" encoding="utf-8"?>
<calcChain xmlns="http://schemas.openxmlformats.org/spreadsheetml/2006/main">
  <c r="C37" i="1" l="1"/>
  <c r="D37" i="1"/>
  <c r="E37" i="1"/>
  <c r="C38" i="1"/>
  <c r="D38" i="1"/>
  <c r="E38" i="1"/>
  <c r="B38" i="1"/>
  <c r="B37" i="1"/>
  <c r="C5" i="1"/>
  <c r="D5" i="1"/>
  <c r="E5" i="1"/>
  <c r="B5" i="1"/>
  <c r="B4" i="1"/>
  <c r="C4" i="1"/>
  <c r="D4" i="1"/>
  <c r="E4" i="1"/>
  <c r="C26" i="1" l="1"/>
  <c r="D26" i="1"/>
  <c r="E26" i="1"/>
  <c r="B26" i="1"/>
  <c r="C30" i="1" l="1"/>
  <c r="D30" i="1"/>
  <c r="E30" i="1"/>
  <c r="C31" i="1"/>
  <c r="C32" i="1"/>
  <c r="C33" i="1"/>
  <c r="B30" i="1"/>
  <c r="C25" i="1"/>
  <c r="D25" i="1"/>
  <c r="E25" i="1"/>
  <c r="C27" i="1"/>
  <c r="D27" i="1"/>
  <c r="E27" i="1"/>
  <c r="C28" i="1"/>
  <c r="D28" i="1"/>
  <c r="E28" i="1"/>
  <c r="B28" i="1"/>
  <c r="B27" i="1"/>
  <c r="B25" i="1"/>
  <c r="C6" i="1" l="1"/>
  <c r="E6" i="1"/>
  <c r="D13" i="1"/>
  <c r="B13" i="1"/>
  <c r="C36" i="1"/>
  <c r="D36" i="1"/>
  <c r="E36" i="1"/>
  <c r="B36" i="1"/>
  <c r="D6" i="1"/>
  <c r="B6" i="1"/>
  <c r="B33" i="1" l="1"/>
  <c r="B32" i="1"/>
  <c r="B31" i="1"/>
  <c r="E32" i="1"/>
  <c r="E33" i="1"/>
  <c r="E31" i="1"/>
  <c r="D33" i="1"/>
  <c r="D31" i="1"/>
  <c r="D32" i="1"/>
  <c r="B21" i="1"/>
  <c r="B7" i="1"/>
  <c r="D7" i="1"/>
  <c r="E21" i="1"/>
  <c r="D21" i="1"/>
  <c r="E7" i="1"/>
</calcChain>
</file>

<file path=xl/sharedStrings.xml><?xml version="1.0" encoding="utf-8"?>
<sst xmlns="http://schemas.openxmlformats.org/spreadsheetml/2006/main" count="36" uniqueCount="32">
  <si>
    <t>Visible area</t>
  </si>
  <si>
    <t>Front porch</t>
  </si>
  <si>
    <t>Sync pulse</t>
  </si>
  <si>
    <t>Back porch</t>
  </si>
  <si>
    <t>Whole line</t>
  </si>
  <si>
    <t>Horizontal timing</t>
  </si>
  <si>
    <t>Vertical timing</t>
  </si>
  <si>
    <t>General timing</t>
  </si>
  <si>
    <t>Pixel freq. (MHz)</t>
  </si>
  <si>
    <t>Columns</t>
  </si>
  <si>
    <t>Ha</t>
  </si>
  <si>
    <t>Hb</t>
  </si>
  <si>
    <t>Hc</t>
  </si>
  <si>
    <t>Hd</t>
  </si>
  <si>
    <t>Va</t>
  </si>
  <si>
    <t>Vb</t>
  </si>
  <si>
    <t>Vc</t>
  </si>
  <si>
    <t>Vd</t>
  </si>
  <si>
    <t>Whole line (pixels)</t>
  </si>
  <si>
    <t>Whole frame (lines)</t>
  </si>
  <si>
    <t>Line refresh (kHz)</t>
  </si>
  <si>
    <t>Frame refesh (Hz)</t>
  </si>
  <si>
    <t>Rows (no interlace)</t>
  </si>
  <si>
    <t>VGA controller settings</t>
  </si>
  <si>
    <t>ROWS / COLS settings</t>
  </si>
  <si>
    <t>Whole screen</t>
  </si>
  <si>
    <t>640 x 480</t>
  </si>
  <si>
    <t>800 x 600</t>
  </si>
  <si>
    <t>1024 x 768</t>
  </si>
  <si>
    <t>1280 x 1024</t>
  </si>
  <si>
    <t>Rows (interlace of 2)</t>
  </si>
  <si>
    <t xml:space="preserve">  -- the bottom row of the screen is left blank for ease of viewing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</si>
</sst>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Font="1"/>
    <xf numFmtId="164" fontId="0" fillId="0" borderId="0" xfId="1" applyNumberFormat="1" applyFont="1"/>
    <xf numFmtId="0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7"/>
  <sheetViews>
    <sheetView tabSelected="1" workbookViewId="0">
      <selection activeCell="D16" sqref="D16"/>
    </sheetView>
  </sheetViews>
  <sheetFormatPr defaultRowHeight="15" x14ac:dyDescent="0.25"/>
  <cols>
    <col min="1" max="1" width="24.7109375" customWidth="1"/>
    <col min="2" max="4" width="12.140625" customWidth="1"/>
    <col min="5" max="6" width="12.140625" style="1" customWidth="1"/>
  </cols>
  <sheetData>
    <row r="1" spans="1:7" x14ac:dyDescent="0.25">
      <c r="B1" s="3" t="s">
        <v>26</v>
      </c>
      <c r="C1" s="3" t="s">
        <v>27</v>
      </c>
      <c r="D1" s="3" t="s">
        <v>28</v>
      </c>
      <c r="E1" s="3" t="s">
        <v>29</v>
      </c>
      <c r="F1" s="3"/>
    </row>
    <row r="2" spans="1:7" x14ac:dyDescent="0.25">
      <c r="A2" s="1" t="s">
        <v>7</v>
      </c>
    </row>
    <row r="3" spans="1:7" x14ac:dyDescent="0.25">
      <c r="A3" t="s">
        <v>8</v>
      </c>
      <c r="B3">
        <v>25</v>
      </c>
      <c r="C3">
        <v>40</v>
      </c>
      <c r="D3">
        <v>75</v>
      </c>
      <c r="E3">
        <v>150</v>
      </c>
      <c r="F3"/>
    </row>
    <row r="4" spans="1:7" x14ac:dyDescent="0.25">
      <c r="A4" t="s">
        <v>18</v>
      </c>
      <c r="B4">
        <f>B14</f>
        <v>800</v>
      </c>
      <c r="C4">
        <f t="shared" ref="C4:D4" si="0">C14</f>
        <v>1056</v>
      </c>
      <c r="D4">
        <f t="shared" si="0"/>
        <v>1328</v>
      </c>
      <c r="E4">
        <f>E14</f>
        <v>2642</v>
      </c>
      <c r="F4"/>
    </row>
    <row r="5" spans="1:7" x14ac:dyDescent="0.25">
      <c r="A5" t="s">
        <v>19</v>
      </c>
      <c r="B5">
        <f>B22</f>
        <v>525</v>
      </c>
      <c r="C5">
        <f t="shared" ref="C5:E5" si="1">C22</f>
        <v>628</v>
      </c>
      <c r="D5">
        <f t="shared" si="1"/>
        <v>806</v>
      </c>
      <c r="E5">
        <f t="shared" si="1"/>
        <v>1125</v>
      </c>
      <c r="F5"/>
    </row>
    <row r="6" spans="1:7" x14ac:dyDescent="0.25">
      <c r="A6" t="s">
        <v>20</v>
      </c>
      <c r="B6" s="7">
        <f>B3*1000/B4</f>
        <v>31.25</v>
      </c>
      <c r="C6" s="7">
        <f>C3*1000/C4</f>
        <v>37.878787878787875</v>
      </c>
      <c r="D6" s="7">
        <f>D3*1000/D4</f>
        <v>56.475903614457835</v>
      </c>
      <c r="E6" s="7">
        <f>E3*1000/E4</f>
        <v>56.775170325510977</v>
      </c>
      <c r="F6" s="2"/>
    </row>
    <row r="7" spans="1:7" x14ac:dyDescent="0.25">
      <c r="A7" t="s">
        <v>21</v>
      </c>
      <c r="B7" s="7">
        <f>1000*B6/B5</f>
        <v>59.523809523809526</v>
      </c>
      <c r="C7" s="7">
        <v>60</v>
      </c>
      <c r="D7" s="7">
        <f>1000*D6/D5</f>
        <v>70.069359323148674</v>
      </c>
      <c r="E7" s="7">
        <f>1000*E6/E5</f>
        <v>50.466818067120869</v>
      </c>
      <c r="F7" s="2"/>
    </row>
    <row r="9" spans="1:7" x14ac:dyDescent="0.25">
      <c r="A9" s="1" t="s">
        <v>5</v>
      </c>
    </row>
    <row r="10" spans="1:7" x14ac:dyDescent="0.25">
      <c r="A10" t="s">
        <v>0</v>
      </c>
      <c r="B10">
        <v>640</v>
      </c>
      <c r="C10">
        <v>800</v>
      </c>
      <c r="D10">
        <v>1024</v>
      </c>
      <c r="E10">
        <v>1920</v>
      </c>
      <c r="F10"/>
    </row>
    <row r="11" spans="1:7" x14ac:dyDescent="0.25">
      <c r="A11" t="s">
        <v>1</v>
      </c>
      <c r="B11">
        <v>16</v>
      </c>
      <c r="C11">
        <v>37</v>
      </c>
      <c r="D11">
        <v>22</v>
      </c>
      <c r="E11">
        <v>529</v>
      </c>
      <c r="F11"/>
    </row>
    <row r="12" spans="1:7" x14ac:dyDescent="0.25">
      <c r="A12" t="s">
        <v>2</v>
      </c>
      <c r="B12">
        <v>96</v>
      </c>
      <c r="C12">
        <v>128</v>
      </c>
      <c r="D12">
        <v>136</v>
      </c>
      <c r="E12">
        <v>78</v>
      </c>
      <c r="F12"/>
    </row>
    <row r="13" spans="1:7" x14ac:dyDescent="0.25">
      <c r="A13" t="s">
        <v>3</v>
      </c>
      <c r="B13">
        <f>B14-SUM(B10:B12)</f>
        <v>48</v>
      </c>
      <c r="C13">
        <v>88</v>
      </c>
      <c r="D13">
        <f t="shared" ref="D13" si="2">D14-SUM(D10:D12)</f>
        <v>146</v>
      </c>
      <c r="E13">
        <v>194</v>
      </c>
      <c r="F13"/>
    </row>
    <row r="14" spans="1:7" x14ac:dyDescent="0.25">
      <c r="A14" t="s">
        <v>4</v>
      </c>
      <c r="B14">
        <v>800</v>
      </c>
      <c r="C14">
        <v>1056</v>
      </c>
      <c r="D14">
        <v>1328</v>
      </c>
      <c r="E14">
        <v>2642</v>
      </c>
      <c r="F14"/>
    </row>
    <row r="15" spans="1:7" x14ac:dyDescent="0.25">
      <c r="E15"/>
      <c r="F15"/>
    </row>
    <row r="16" spans="1:7" x14ac:dyDescent="0.25">
      <c r="B16" s="5"/>
      <c r="C16" s="5"/>
      <c r="D16" s="5"/>
      <c r="E16" s="5"/>
      <c r="F16" s="5"/>
      <c r="G16" s="1"/>
    </row>
    <row r="17" spans="1:7" x14ac:dyDescent="0.25">
      <c r="A17" s="1" t="s">
        <v>6</v>
      </c>
      <c r="G17" s="1"/>
    </row>
    <row r="18" spans="1:7" x14ac:dyDescent="0.25">
      <c r="A18" t="s">
        <v>0</v>
      </c>
      <c r="B18">
        <v>480</v>
      </c>
      <c r="C18">
        <v>600</v>
      </c>
      <c r="D18">
        <v>768</v>
      </c>
      <c r="E18">
        <v>1080</v>
      </c>
      <c r="F18"/>
    </row>
    <row r="19" spans="1:7" x14ac:dyDescent="0.25">
      <c r="A19" t="s">
        <v>1</v>
      </c>
      <c r="B19">
        <v>9</v>
      </c>
      <c r="C19">
        <v>0</v>
      </c>
      <c r="D19">
        <v>3</v>
      </c>
      <c r="E19">
        <v>3</v>
      </c>
      <c r="F19"/>
    </row>
    <row r="20" spans="1:7" x14ac:dyDescent="0.25">
      <c r="A20" t="s">
        <v>2</v>
      </c>
      <c r="B20">
        <v>2</v>
      </c>
      <c r="C20">
        <v>4</v>
      </c>
      <c r="D20">
        <v>6</v>
      </c>
      <c r="E20">
        <v>5</v>
      </c>
      <c r="F20"/>
    </row>
    <row r="21" spans="1:7" x14ac:dyDescent="0.25">
      <c r="A21" t="s">
        <v>3</v>
      </c>
      <c r="B21">
        <f t="shared" ref="B21:E21" si="3">B22-SUM(B18:B20)</f>
        <v>34</v>
      </c>
      <c r="C21">
        <v>23</v>
      </c>
      <c r="D21">
        <f t="shared" si="3"/>
        <v>29</v>
      </c>
      <c r="E21">
        <f t="shared" si="3"/>
        <v>37</v>
      </c>
      <c r="F21"/>
    </row>
    <row r="22" spans="1:7" x14ac:dyDescent="0.25">
      <c r="A22" t="s">
        <v>25</v>
      </c>
      <c r="B22">
        <v>525</v>
      </c>
      <c r="C22">
        <v>628</v>
      </c>
      <c r="D22">
        <v>806</v>
      </c>
      <c r="E22">
        <v>1125</v>
      </c>
      <c r="F22"/>
    </row>
    <row r="23" spans="1:7" x14ac:dyDescent="0.25">
      <c r="E23"/>
      <c r="F23"/>
    </row>
    <row r="24" spans="1:7" x14ac:dyDescent="0.25">
      <c r="A24" s="1" t="s">
        <v>23</v>
      </c>
      <c r="E24"/>
      <c r="F24"/>
    </row>
    <row r="25" spans="1:7" x14ac:dyDescent="0.25">
      <c r="A25" s="4" t="s">
        <v>10</v>
      </c>
      <c r="B25">
        <f>B12-1</f>
        <v>95</v>
      </c>
      <c r="C25">
        <f t="shared" ref="C25:E25" si="4">C12-1</f>
        <v>127</v>
      </c>
      <c r="D25">
        <f t="shared" si="4"/>
        <v>135</v>
      </c>
      <c r="E25">
        <f t="shared" si="4"/>
        <v>77</v>
      </c>
      <c r="F25"/>
    </row>
    <row r="26" spans="1:7" x14ac:dyDescent="0.25">
      <c r="A26" s="4" t="s">
        <v>11</v>
      </c>
      <c r="B26">
        <f>B14-B11-B10-1</f>
        <v>143</v>
      </c>
      <c r="C26">
        <f t="shared" ref="C26:E26" si="5">C14-C11-C10-1</f>
        <v>218</v>
      </c>
      <c r="D26">
        <f t="shared" si="5"/>
        <v>281</v>
      </c>
      <c r="E26">
        <f t="shared" si="5"/>
        <v>192</v>
      </c>
      <c r="F26"/>
    </row>
    <row r="27" spans="1:7" x14ac:dyDescent="0.25">
      <c r="A27" s="4" t="s">
        <v>12</v>
      </c>
      <c r="B27">
        <f>B14-B11-1</f>
        <v>783</v>
      </c>
      <c r="C27">
        <f t="shared" ref="C27:E27" si="6">C14-C11-1</f>
        <v>1018</v>
      </c>
      <c r="D27">
        <f t="shared" si="6"/>
        <v>1305</v>
      </c>
      <c r="E27">
        <f t="shared" si="6"/>
        <v>2112</v>
      </c>
      <c r="F27"/>
    </row>
    <row r="28" spans="1:7" x14ac:dyDescent="0.25">
      <c r="A28" s="4" t="s">
        <v>13</v>
      </c>
      <c r="B28">
        <f>B14-1</f>
        <v>799</v>
      </c>
      <c r="C28">
        <f t="shared" ref="C28:E28" si="7">C14-1</f>
        <v>1055</v>
      </c>
      <c r="D28">
        <f t="shared" si="7"/>
        <v>1327</v>
      </c>
      <c r="E28">
        <f t="shared" si="7"/>
        <v>2641</v>
      </c>
      <c r="F28"/>
    </row>
    <row r="30" spans="1:7" x14ac:dyDescent="0.25">
      <c r="A30" s="4" t="s">
        <v>14</v>
      </c>
      <c r="B30">
        <f>B20-1</f>
        <v>1</v>
      </c>
      <c r="C30">
        <f t="shared" ref="C30:E30" si="8">C20-1</f>
        <v>3</v>
      </c>
      <c r="D30">
        <f t="shared" si="8"/>
        <v>5</v>
      </c>
      <c r="E30">
        <f t="shared" si="8"/>
        <v>4</v>
      </c>
      <c r="F30"/>
    </row>
    <row r="31" spans="1:7" x14ac:dyDescent="0.25">
      <c r="A31" s="4" t="s">
        <v>15</v>
      </c>
      <c r="B31">
        <f>B22-B19-B18-1</f>
        <v>35</v>
      </c>
      <c r="C31">
        <f t="shared" ref="C31:E31" si="9">C22-C19-C18-1</f>
        <v>27</v>
      </c>
      <c r="D31">
        <f t="shared" si="9"/>
        <v>34</v>
      </c>
      <c r="E31">
        <f t="shared" si="9"/>
        <v>41</v>
      </c>
      <c r="F31"/>
    </row>
    <row r="32" spans="1:7" x14ac:dyDescent="0.25">
      <c r="A32" s="4" t="s">
        <v>16</v>
      </c>
      <c r="B32">
        <f>B22-B19-1</f>
        <v>515</v>
      </c>
      <c r="C32">
        <f t="shared" ref="C32:E32" si="10">C22-C19-1</f>
        <v>627</v>
      </c>
      <c r="D32">
        <f t="shared" si="10"/>
        <v>802</v>
      </c>
      <c r="E32">
        <f t="shared" si="10"/>
        <v>1121</v>
      </c>
      <c r="F32"/>
    </row>
    <row r="33" spans="1:6" x14ac:dyDescent="0.25">
      <c r="A33" s="4" t="s">
        <v>17</v>
      </c>
      <c r="B33">
        <f>B22-1</f>
        <v>524</v>
      </c>
      <c r="C33">
        <f t="shared" ref="C33:E33" si="11">C22-1</f>
        <v>627</v>
      </c>
      <c r="D33">
        <f t="shared" si="11"/>
        <v>805</v>
      </c>
      <c r="E33">
        <f t="shared" si="11"/>
        <v>1124</v>
      </c>
      <c r="F33"/>
    </row>
    <row r="34" spans="1:6" x14ac:dyDescent="0.25">
      <c r="A34" s="4"/>
      <c r="E34"/>
      <c r="F34"/>
    </row>
    <row r="35" spans="1:6" x14ac:dyDescent="0.25">
      <c r="A35" s="1" t="s">
        <v>24</v>
      </c>
    </row>
    <row r="36" spans="1:6" x14ac:dyDescent="0.25">
      <c r="A36" t="s">
        <v>9</v>
      </c>
      <c r="B36">
        <f>B10/8</f>
        <v>80</v>
      </c>
      <c r="C36">
        <f>C10/8</f>
        <v>100</v>
      </c>
      <c r="D36">
        <f>D10/8</f>
        <v>128</v>
      </c>
      <c r="E36">
        <f>E10/8</f>
        <v>240</v>
      </c>
      <c r="F36"/>
    </row>
    <row r="37" spans="1:6" x14ac:dyDescent="0.25">
      <c r="A37" t="s">
        <v>22</v>
      </c>
      <c r="B37">
        <f>B18/8-1</f>
        <v>59</v>
      </c>
      <c r="C37">
        <f t="shared" ref="C37:E37" si="12">C18/8-1</f>
        <v>74</v>
      </c>
      <c r="D37">
        <f t="shared" si="12"/>
        <v>95</v>
      </c>
      <c r="E37">
        <f t="shared" si="12"/>
        <v>134</v>
      </c>
      <c r="F37"/>
    </row>
    <row r="38" spans="1:6" x14ac:dyDescent="0.25">
      <c r="A38" t="s">
        <v>30</v>
      </c>
      <c r="B38">
        <f>ROUNDDOWN(B18/10,0)-1</f>
        <v>47</v>
      </c>
      <c r="C38">
        <f t="shared" ref="C38:E38" si="13">ROUNDDOWN(C18/10,0)-1</f>
        <v>59</v>
      </c>
      <c r="D38">
        <f t="shared" si="13"/>
        <v>75</v>
      </c>
      <c r="E38">
        <f t="shared" si="13"/>
        <v>107</v>
      </c>
      <c r="F38"/>
    </row>
    <row r="39" spans="1:6" x14ac:dyDescent="0.25">
      <c r="A39" t="s">
        <v>31</v>
      </c>
    </row>
    <row r="40" spans="1:6" x14ac:dyDescent="0.25">
      <c r="B40" s="5"/>
      <c r="C40" s="5"/>
      <c r="D40" s="5"/>
      <c r="E40" s="5"/>
      <c r="F40" s="5"/>
    </row>
    <row r="41" spans="1:6" x14ac:dyDescent="0.25">
      <c r="A41" s="1"/>
      <c r="B41" s="5"/>
      <c r="C41" s="5"/>
      <c r="D41" s="5"/>
      <c r="E41" s="5"/>
      <c r="F41" s="5"/>
    </row>
    <row r="42" spans="1:6" x14ac:dyDescent="0.25">
      <c r="B42" s="6"/>
      <c r="C42" s="6"/>
      <c r="D42" s="6"/>
      <c r="E42" s="6"/>
      <c r="F42" s="6"/>
    </row>
    <row r="43" spans="1:6" x14ac:dyDescent="0.25">
      <c r="B43" s="6"/>
      <c r="C43" s="6"/>
      <c r="D43" s="6"/>
      <c r="E43" s="6"/>
      <c r="F43" s="6"/>
    </row>
    <row r="44" spans="1:6" x14ac:dyDescent="0.25">
      <c r="B44" s="6"/>
      <c r="C44" s="6"/>
      <c r="D44" s="6"/>
      <c r="E44" s="6"/>
      <c r="F44" s="6"/>
    </row>
    <row r="45" spans="1:6" x14ac:dyDescent="0.25">
      <c r="B45" s="6"/>
      <c r="C45" s="6"/>
      <c r="D45" s="6"/>
      <c r="E45" s="6"/>
      <c r="F45" s="6"/>
    </row>
    <row r="46" spans="1:6" x14ac:dyDescent="0.25">
      <c r="B46" s="6"/>
      <c r="C46" s="6"/>
      <c r="D46" s="6"/>
      <c r="E46" s="6"/>
      <c r="F46" s="6"/>
    </row>
    <row r="47" spans="1:6" x14ac:dyDescent="0.25">
      <c r="B47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 Read</cp:lastModifiedBy>
  <dcterms:created xsi:type="dcterms:W3CDTF">2013-12-28T01:43:26Z</dcterms:created>
  <dcterms:modified xsi:type="dcterms:W3CDTF">2018-06-09T07:25:04Z</dcterms:modified>
</cp:coreProperties>
</file>