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c446f87dae05090d/Desktop/Solved Excel Assignment (Name -Andiv Jude Temple)/"/>
    </mc:Choice>
  </mc:AlternateContent>
  <xr:revisionPtr revIDLastSave="100" documentId="8_{718D7445-D456-4607-850A-76F47DC7FACF}" xr6:coauthVersionLast="47" xr6:coauthVersionMax="47" xr10:uidLastSave="{AC1DAC3D-8B2B-45DF-ACCA-0940CC2FBBAA}"/>
  <bookViews>
    <workbookView xWindow="-108" yWindow="-108" windowWidth="23256" windowHeight="12456" activeTab="1" xr2:uid="{00000000-000D-0000-FFFF-FFFF00000000}"/>
  </bookViews>
  <sheets>
    <sheet name="Arithmatic Functions" sheetId="1" r:id="rId1"/>
    <sheet name="Arithmatic Functions (Solved)" sheetId="2" r:id="rId2"/>
    <sheet name="DASHBOARD - Data Analysis " sheetId="10" r:id="rId3"/>
    <sheet name="Table (Dashboard Creation)" sheetId="4" r:id="rId4"/>
    <sheet name="Region Wise Salary" sheetId="12" r:id="rId5"/>
    <sheet name="Gender Wise Salary" sheetId="8" r:id="rId6"/>
    <sheet name="Department Wise Salary" sheetId="7" r:id="rId7"/>
    <sheet name="Slicer (Region)" sheetId="11" r:id="rId8"/>
    <sheet name="Slicer (Gender)" sheetId="13" r:id="rId9"/>
  </sheets>
  <definedNames>
    <definedName name="Birthdate">'Arithmatic Functions (Solved)'!$E$6:$E$43</definedName>
    <definedName name="Department">'Arithmatic Functions (Solved)'!$H$6:$H$43</definedName>
    <definedName name="Employees">'Arithmatic Functions (Solved)'!$B$6:$B$43</definedName>
    <definedName name="Gender">'Arithmatic Functions (Solved)'!$F$6:$F$43</definedName>
    <definedName name="M_Status">'Arithmatic Functions (Solved)'!$G$6:$G$43</definedName>
    <definedName name="Region">'Arithmatic Functions (Solved)'!$I$6:$I$43</definedName>
    <definedName name="Salary">'Arithmatic Functions (Solved)'!$J$6:$J$43</definedName>
    <definedName name="Slicer_Gender">#N/A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5q4ozc1GPK5joaIYlTTuRKnYel+/kazureTAzJ+62Dc="/>
    </ext>
  </extLst>
</workbook>
</file>

<file path=xl/calcChain.xml><?xml version="1.0" encoding="utf-8"?>
<calcChain xmlns="http://schemas.openxmlformats.org/spreadsheetml/2006/main">
  <c r="N21" i="2" l="1"/>
  <c r="N12" i="2"/>
  <c r="N11" i="2"/>
  <c r="N10" i="2"/>
  <c r="P21" i="2"/>
  <c r="P6" i="2"/>
  <c r="P10" i="2"/>
  <c r="P11" i="2"/>
  <c r="P12" i="2"/>
  <c r="P3" i="2"/>
  <c r="P7" i="2"/>
  <c r="P5" i="2"/>
  <c r="P4" i="2"/>
  <c r="N7" i="2" l="1"/>
  <c r="N6" i="2"/>
  <c r="N5" i="2"/>
  <c r="N4" i="2"/>
  <c r="N3" i="2"/>
</calcChain>
</file>

<file path=xl/sharedStrings.xml><?xml version="1.0" encoding="utf-8"?>
<sst xmlns="http://schemas.openxmlformats.org/spreadsheetml/2006/main" count="777" uniqueCount="114">
  <si>
    <t>Create a summary Data Analysis about the dataset given below.</t>
  </si>
  <si>
    <t>Descriptive Analysis</t>
  </si>
  <si>
    <t>Use Name Range concept to apply functions.</t>
  </si>
  <si>
    <t>Total Salary</t>
  </si>
  <si>
    <t>Average Salary</t>
  </si>
  <si>
    <t>C_Code</t>
  </si>
  <si>
    <t>FirstName</t>
  </si>
  <si>
    <t>LastName</t>
  </si>
  <si>
    <t>Birthdate</t>
  </si>
  <si>
    <t>Gender</t>
  </si>
  <si>
    <t>M_Status</t>
  </si>
  <si>
    <t>Department</t>
  </si>
  <si>
    <t>Region</t>
  </si>
  <si>
    <t>Basic Salary</t>
  </si>
  <si>
    <t>Total Employees</t>
  </si>
  <si>
    <t>Ram</t>
  </si>
  <si>
    <t>Ambradkar</t>
  </si>
  <si>
    <t>Female</t>
  </si>
  <si>
    <t>Married</t>
  </si>
  <si>
    <t>FLM</t>
  </si>
  <si>
    <t>North</t>
  </si>
  <si>
    <t>Max Salary</t>
  </si>
  <si>
    <t>Sachin</t>
  </si>
  <si>
    <t>Bangera</t>
  </si>
  <si>
    <t>Single</t>
  </si>
  <si>
    <t>Digital Marketing</t>
  </si>
  <si>
    <t>Min Salary</t>
  </si>
  <si>
    <t>Rajesh</t>
  </si>
  <si>
    <t>Bohra</t>
  </si>
  <si>
    <t>Rajeesh</t>
  </si>
  <si>
    <t>C</t>
  </si>
  <si>
    <t>Male</t>
  </si>
  <si>
    <t>Inside Sales</t>
  </si>
  <si>
    <t>South</t>
  </si>
  <si>
    <t>More Analysis</t>
  </si>
  <si>
    <t>Melwyn</t>
  </si>
  <si>
    <t>Crasto</t>
  </si>
  <si>
    <t>Marketing</t>
  </si>
  <si>
    <t>Total number Employees working in North</t>
  </si>
  <si>
    <t>Dedhia</t>
  </si>
  <si>
    <t>Director</t>
  </si>
  <si>
    <t>Average Salary Paid to Sales Departement of North Region</t>
  </si>
  <si>
    <t>Dattatray</t>
  </si>
  <si>
    <t>Desai</t>
  </si>
  <si>
    <t>Learning &amp; Development</t>
  </si>
  <si>
    <t>Mid West</t>
  </si>
  <si>
    <t>Max Salary paid in Digital Marketing</t>
  </si>
  <si>
    <t>Vishnu</t>
  </si>
  <si>
    <t>Dinesh</t>
  </si>
  <si>
    <t>Dhanuka</t>
  </si>
  <si>
    <t>East</t>
  </si>
  <si>
    <t>Heena</t>
  </si>
  <si>
    <t>Dongre</t>
  </si>
  <si>
    <t>Dhiren</t>
  </si>
  <si>
    <t>Haria</t>
  </si>
  <si>
    <t>Gururaj</t>
  </si>
  <si>
    <t>Joshi</t>
  </si>
  <si>
    <t>Find out the sum of Basic Salary for FLM Department and North Region</t>
  </si>
  <si>
    <t>Ruffina</t>
  </si>
  <si>
    <t>CEO</t>
  </si>
  <si>
    <t>Jagjit</t>
  </si>
  <si>
    <t>Kahlon</t>
  </si>
  <si>
    <t>CCD</t>
  </si>
  <si>
    <t>Piyush</t>
  </si>
  <si>
    <t>Kamdar</t>
  </si>
  <si>
    <t>Department/Region</t>
  </si>
  <si>
    <t>D</t>
  </si>
  <si>
    <t>Kulkarni</t>
  </si>
  <si>
    <t>Raju</t>
  </si>
  <si>
    <t>Manek</t>
  </si>
  <si>
    <t>Yogesh</t>
  </si>
  <si>
    <t>Mansharamani</t>
  </si>
  <si>
    <t>Satish</t>
  </si>
  <si>
    <t>Pasari</t>
  </si>
  <si>
    <t>Nitin</t>
  </si>
  <si>
    <t>Patki</t>
  </si>
  <si>
    <t>Operations</t>
  </si>
  <si>
    <t>Prem</t>
  </si>
  <si>
    <t>Pherwani</t>
  </si>
  <si>
    <t>Finance</t>
  </si>
  <si>
    <t>Sudesh</t>
  </si>
  <si>
    <t>Pillai</t>
  </si>
  <si>
    <t>Boneca</t>
  </si>
  <si>
    <t>Rego</t>
  </si>
  <si>
    <t>Sharadchandra</t>
  </si>
  <si>
    <t>Riswadkar</t>
  </si>
  <si>
    <t>Simon</t>
  </si>
  <si>
    <t>Rodrigues</t>
  </si>
  <si>
    <t>Ashok</t>
  </si>
  <si>
    <t>Samtaney</t>
  </si>
  <si>
    <t>Sales</t>
  </si>
  <si>
    <t>Praful</t>
  </si>
  <si>
    <t>Savla</t>
  </si>
  <si>
    <t>Stan</t>
  </si>
  <si>
    <t>Serrao</t>
  </si>
  <si>
    <t>Shah</t>
  </si>
  <si>
    <t>Sheth</t>
  </si>
  <si>
    <t>Shankar</t>
  </si>
  <si>
    <t>Shetty</t>
  </si>
  <si>
    <t>Kawdoor</t>
  </si>
  <si>
    <t>Venitha</t>
  </si>
  <si>
    <t>Tulsidas</t>
  </si>
  <si>
    <t>Rajeev</t>
  </si>
  <si>
    <t>Singh</t>
  </si>
  <si>
    <t>Bobby</t>
  </si>
  <si>
    <t>Tanna</t>
  </si>
  <si>
    <t>Jitendra</t>
  </si>
  <si>
    <t>Thacker</t>
  </si>
  <si>
    <t>Yashraj</t>
  </si>
  <si>
    <t>Vaidya</t>
  </si>
  <si>
    <t>Regionwise Departmentwise Salary Report</t>
  </si>
  <si>
    <t>Row Labels</t>
  </si>
  <si>
    <t>Grand Total</t>
  </si>
  <si>
    <t>Sum of Basic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</si>
</sst>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scheme val="minor"/>
    </font>
    <font>
      <b/>
      <sz val="11"/>
      <color rgb="FFFF0000"/>
      <name val="Calibri"/>
      <family val="2"/>
    </font>
    <font>
      <sz val="11"/>
      <name val="Calibri"/>
      <family val="2"/>
    </font>
    <font>
      <b/>
      <sz val="11"/>
      <color theme="1"/>
      <name val="Calibri"/>
      <family val="2"/>
    </font>
    <font>
      <sz val="11"/>
      <color theme="1"/>
      <name val="Calibri"/>
      <family val="2"/>
    </font>
    <font>
      <b/>
      <sz val="11"/>
      <color theme="1"/>
      <name val="Arial"/>
      <family val="2"/>
      <scheme val="minor"/>
    </font>
    <font>
      <b/>
      <sz val="11"/>
      <color rgb="FFFF0000"/>
      <name val="Arial"/>
      <family val="2"/>
      <scheme val="minor"/>
    </font>
  </fonts>
  <fills count="3">
    <fill>
      <patternFill patternType="none"/>
    </fill>
    <fill>
      <patternFill patternType="gray125"/>
    </fill>
    <fill>
      <patternFill patternType="solid">
        <fgColor rgb="FFA8D08D"/>
        <bgColor rgb="FFA8D08D"/>
      </patternFill>
    </fill>
  </fills>
  <borders count="20">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4">
    <xf numFmtId="0" fontId="0" fillId="0" borderId="0" xfId="0"/>
    <xf numFmtId="0" fontId="1" fillId="2" borderId="1" xfId="0" applyFont="1" applyFill="1" applyBorder="1"/>
    <xf numFmtId="0" fontId="3" fillId="0" borderId="4" xfId="0" applyFont="1" applyBorder="1"/>
    <xf numFmtId="0" fontId="4" fillId="0" borderId="4" xfId="0" applyFont="1" applyBorder="1"/>
    <xf numFmtId="0" fontId="4" fillId="0" borderId="4" xfId="0" applyFont="1" applyBorder="1" applyAlignment="1">
      <alignment horizontal="center"/>
    </xf>
    <xf numFmtId="0" fontId="4" fillId="0" borderId="4" xfId="0" quotePrefix="1" applyFont="1" applyBorder="1"/>
    <xf numFmtId="15" fontId="4" fillId="0" borderId="4" xfId="0" applyNumberFormat="1" applyFont="1" applyBorder="1" applyAlignment="1">
      <alignment horizontal="center"/>
    </xf>
    <xf numFmtId="0" fontId="4" fillId="0" borderId="4" xfId="0" quotePrefix="1" applyFont="1" applyBorder="1" applyAlignment="1">
      <alignment horizontal="center"/>
    </xf>
    <xf numFmtId="0" fontId="4" fillId="0" borderId="0" xfId="0" applyFont="1"/>
    <xf numFmtId="0" fontId="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Alignment="1">
      <alignment horizontal="left"/>
    </xf>
    <xf numFmtId="0" fontId="4" fillId="0" borderId="3" xfId="0" applyFont="1" applyBorder="1" applyAlignment="1">
      <alignment horizontal="center"/>
    </xf>
    <xf numFmtId="0" fontId="4" fillId="0" borderId="2" xfId="0" applyFont="1" applyBorder="1"/>
    <xf numFmtId="0" fontId="3" fillId="0" borderId="14" xfId="0" applyFont="1" applyBorder="1"/>
    <xf numFmtId="0" fontId="3" fillId="0" borderId="15" xfId="0" applyFont="1" applyBorder="1"/>
    <xf numFmtId="0" fontId="3" fillId="0" borderId="16" xfId="0" applyFont="1" applyBorder="1"/>
    <xf numFmtId="0" fontId="4" fillId="0" borderId="17" xfId="0" applyFont="1" applyBorder="1" applyAlignment="1">
      <alignment horizontal="center"/>
    </xf>
    <xf numFmtId="0" fontId="4" fillId="0" borderId="18" xfId="0" quotePrefix="1" applyFont="1" applyBorder="1"/>
    <xf numFmtId="15" fontId="4" fillId="0" borderId="18" xfId="0" applyNumberFormat="1" applyFont="1" applyBorder="1" applyAlignment="1">
      <alignment horizontal="center"/>
    </xf>
    <xf numFmtId="0" fontId="4" fillId="0" borderId="18" xfId="0" quotePrefix="1" applyFont="1" applyBorder="1" applyAlignment="1">
      <alignment horizontal="center"/>
    </xf>
    <xf numFmtId="0" fontId="4" fillId="0" borderId="19" xfId="0" applyFont="1" applyBorder="1"/>
    <xf numFmtId="0" fontId="6" fillId="0" borderId="0" xfId="0" applyFont="1"/>
    <xf numFmtId="0" fontId="1" fillId="2" borderId="2" xfId="0" applyFont="1" applyFill="1" applyBorder="1" applyAlignment="1">
      <alignment horizontal="center"/>
    </xf>
    <xf numFmtId="0" fontId="2" fillId="0" borderId="3" xfId="0" applyFont="1" applyBorder="1"/>
  </cellXfs>
  <cellStyles count="1">
    <cellStyle name="Normal" xfId="0" builtinId="0"/>
  </cellStyles>
  <dxfs count="14">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20" formatCode="dd/mmm/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Functions.xlsx]Gender Wise Salary!PivotTable5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Wise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 Wise Salary'!$B$3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70-4833-8476-4187B57146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70-4833-8476-4187B57146EB}"/>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Wise Salary'!$A$4:$A$6</c:f>
              <c:strCache>
                <c:ptCount val="2"/>
                <c:pt idx="0">
                  <c:v>Female</c:v>
                </c:pt>
                <c:pt idx="1">
                  <c:v>Male</c:v>
                </c:pt>
              </c:strCache>
            </c:strRef>
          </c:cat>
          <c:val>
            <c:numRef>
              <c:f>'Gender Wise Salary'!$B$4:$B$6</c:f>
              <c:numCache>
                <c:formatCode>General</c:formatCode>
                <c:ptCount val="2"/>
                <c:pt idx="0">
                  <c:v>894000</c:v>
                </c:pt>
                <c:pt idx="1">
                  <c:v>1297000</c:v>
                </c:pt>
              </c:numCache>
            </c:numRef>
          </c:val>
          <c:extLst>
            <c:ext xmlns:c16="http://schemas.microsoft.com/office/drawing/2014/chart" uri="{C3380CC4-5D6E-409C-BE32-E72D297353CC}">
              <c16:uniqueId val="{00000004-DA70-4833-8476-4187B57146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Functions.xlsx]Department Wise Salary!PivotTable4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Department Wise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Salary'!$B$3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'Department Wise Salary'!$A$4:$A$15</c:f>
              <c:strCache>
                <c:ptCount val="11"/>
                <c:pt idx="0">
                  <c:v>CCD</c:v>
                </c:pt>
                <c:pt idx="1">
                  <c:v>CEO</c:v>
                </c:pt>
                <c:pt idx="2">
                  <c:v>Digital Marketing</c:v>
                </c:pt>
                <c:pt idx="3">
                  <c:v>Director</c:v>
                </c:pt>
                <c:pt idx="4">
                  <c:v>Finance</c:v>
                </c:pt>
                <c:pt idx="5">
                  <c:v>FLM</c:v>
                </c:pt>
                <c:pt idx="6">
                  <c:v>Inside Sales</c:v>
                </c:pt>
                <c:pt idx="7">
                  <c:v>Learning &amp; Development</c:v>
                </c:pt>
                <c:pt idx="8">
                  <c:v>Marketing</c:v>
                </c:pt>
                <c:pt idx="9">
                  <c:v>Operations</c:v>
                </c:pt>
                <c:pt idx="10">
                  <c:v>Sales</c:v>
                </c:pt>
              </c:strCache>
            </c:strRef>
          </c:cat>
          <c:val>
            <c:numRef>
              <c:f>'Department Wise Salary'!$B$4:$B$15</c:f>
              <c:numCache>
                <c:formatCode>General</c:formatCode>
                <c:ptCount val="11"/>
                <c:pt idx="0">
                  <c:v>242000</c:v>
                </c:pt>
                <c:pt idx="1">
                  <c:v>90000</c:v>
                </c:pt>
                <c:pt idx="2">
                  <c:v>402000</c:v>
                </c:pt>
                <c:pt idx="3">
                  <c:v>178000</c:v>
                </c:pt>
                <c:pt idx="4">
                  <c:v>236000</c:v>
                </c:pt>
                <c:pt idx="5">
                  <c:v>110000</c:v>
                </c:pt>
                <c:pt idx="6">
                  <c:v>314000</c:v>
                </c:pt>
                <c:pt idx="7">
                  <c:v>157000</c:v>
                </c:pt>
                <c:pt idx="8">
                  <c:v>154000</c:v>
                </c:pt>
                <c:pt idx="9">
                  <c:v>146000</c:v>
                </c:pt>
                <c:pt idx="10">
                  <c:v>162000</c:v>
                </c:pt>
              </c:numCache>
            </c:numRef>
          </c:val>
          <c:extLst>
            <c:ext xmlns:c16="http://schemas.microsoft.com/office/drawing/2014/chart" uri="{C3380CC4-5D6E-409C-BE32-E72D297353CC}">
              <c16:uniqueId val="{00000000-7B16-4CDF-8B5B-E364C8AB7C3E}"/>
            </c:ext>
          </c:extLst>
        </c:ser>
        <c:dLbls>
          <c:dLblPos val="inEnd"/>
          <c:showLegendKey val="0"/>
          <c:showVal val="1"/>
          <c:showCatName val="0"/>
          <c:showSerName val="0"/>
          <c:showPercent val="0"/>
          <c:showBubbleSize val="0"/>
        </c:dLbls>
        <c:gapWidth val="65"/>
        <c:axId val="1077302495"/>
        <c:axId val="1077299615"/>
      </c:barChart>
      <c:catAx>
        <c:axId val="10773024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7299615"/>
        <c:crosses val="autoZero"/>
        <c:auto val="1"/>
        <c:lblAlgn val="ctr"/>
        <c:lblOffset val="100"/>
        <c:noMultiLvlLbl val="0"/>
      </c:catAx>
      <c:valAx>
        <c:axId val="1077299615"/>
        <c:scaling>
          <c:orientation val="minMax"/>
        </c:scaling>
        <c:delete val="1"/>
        <c:axPos val="l"/>
        <c:numFmt formatCode="General" sourceLinked="1"/>
        <c:majorTickMark val="none"/>
        <c:minorTickMark val="none"/>
        <c:tickLblPos val="nextTo"/>
        <c:crossAx val="107730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Functions.xlsx]Region Wise Salary!PivotTable8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'Region Wise Salary'!$B$3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9A-49E8-A7CA-D3B1A2E2F2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9A-49E8-A7CA-D3B1A2E2F2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C77-4500-9E5B-4FAB5D8657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C77-4500-9E5B-4FAB5D865732}"/>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Salary'!$A$4:$A$8</c:f>
              <c:strCache>
                <c:ptCount val="4"/>
                <c:pt idx="0">
                  <c:v>East</c:v>
                </c:pt>
                <c:pt idx="1">
                  <c:v>Mid West</c:v>
                </c:pt>
                <c:pt idx="2">
                  <c:v>North</c:v>
                </c:pt>
                <c:pt idx="3">
                  <c:v>South</c:v>
                </c:pt>
              </c:strCache>
            </c:strRef>
          </c:cat>
          <c:val>
            <c:numRef>
              <c:f>'Region Wise Salary'!$B$4:$B$8</c:f>
              <c:numCache>
                <c:formatCode>General</c:formatCode>
                <c:ptCount val="4"/>
                <c:pt idx="0">
                  <c:v>477000</c:v>
                </c:pt>
                <c:pt idx="1">
                  <c:v>267000</c:v>
                </c:pt>
                <c:pt idx="2">
                  <c:v>557000</c:v>
                </c:pt>
                <c:pt idx="3">
                  <c:v>890000</c:v>
                </c:pt>
              </c:numCache>
            </c:numRef>
          </c:val>
          <c:extLst>
            <c:ext xmlns:c16="http://schemas.microsoft.com/office/drawing/2014/chart" uri="{C3380CC4-5D6E-409C-BE32-E72D297353CC}">
              <c16:uniqueId val="{00000004-5D9A-49E8-A7CA-D3B1A2E2F22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Functions.xlsx]Region Wise Salary!PivotTable8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'Region Wise Salary'!$B$3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3D-49B3-861E-7537F51334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3D-49B3-861E-7537F513340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3D-49B3-861E-7537F513340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3D-49B3-861E-7537F51334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Salary'!$A$4:$A$8</c:f>
              <c:strCache>
                <c:ptCount val="4"/>
                <c:pt idx="0">
                  <c:v>East</c:v>
                </c:pt>
                <c:pt idx="1">
                  <c:v>Mid West</c:v>
                </c:pt>
                <c:pt idx="2">
                  <c:v>North</c:v>
                </c:pt>
                <c:pt idx="3">
                  <c:v>South</c:v>
                </c:pt>
              </c:strCache>
            </c:strRef>
          </c:cat>
          <c:val>
            <c:numRef>
              <c:f>'Region Wise Salary'!$B$4:$B$8</c:f>
              <c:numCache>
                <c:formatCode>General</c:formatCode>
                <c:ptCount val="4"/>
                <c:pt idx="0">
                  <c:v>477000</c:v>
                </c:pt>
                <c:pt idx="1">
                  <c:v>267000</c:v>
                </c:pt>
                <c:pt idx="2">
                  <c:v>557000</c:v>
                </c:pt>
                <c:pt idx="3">
                  <c:v>890000</c:v>
                </c:pt>
              </c:numCache>
            </c:numRef>
          </c:val>
          <c:extLst>
            <c:ext xmlns:c16="http://schemas.microsoft.com/office/drawing/2014/chart" uri="{C3380CC4-5D6E-409C-BE32-E72D297353CC}">
              <c16:uniqueId val="{00000000-AE3D-4F6C-95B2-71573D2118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Functions.xlsx]Gender Wise Salary!PivotTable5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Wise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 Wise Salary'!$B$3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C0-47AB-84CF-7FBC309200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C0-47AB-84CF-7FBC309200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Wise Salary'!$A$4:$A$6</c:f>
              <c:strCache>
                <c:ptCount val="2"/>
                <c:pt idx="0">
                  <c:v>Female</c:v>
                </c:pt>
                <c:pt idx="1">
                  <c:v>Male</c:v>
                </c:pt>
              </c:strCache>
            </c:strRef>
          </c:cat>
          <c:val>
            <c:numRef>
              <c:f>'Gender Wise Salary'!$B$4:$B$6</c:f>
              <c:numCache>
                <c:formatCode>General</c:formatCode>
                <c:ptCount val="2"/>
                <c:pt idx="0">
                  <c:v>894000</c:v>
                </c:pt>
                <c:pt idx="1">
                  <c:v>1297000</c:v>
                </c:pt>
              </c:numCache>
            </c:numRef>
          </c:val>
          <c:extLst>
            <c:ext xmlns:c16="http://schemas.microsoft.com/office/drawing/2014/chart" uri="{C3380CC4-5D6E-409C-BE32-E72D297353CC}">
              <c16:uniqueId val="{00000000-6464-48C5-B8E0-F12AA8773A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Q1. Arithmatice Functions.xlsx]Department Wise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Salary'!$B$3</c:f>
              <c:strCache>
                <c:ptCount val="1"/>
                <c:pt idx="0">
                  <c:v>Total</c:v>
                </c:pt>
              </c:strCache>
            </c:strRef>
          </c:tx>
          <c:spPr>
            <a:solidFill>
              <a:schemeClr val="accent1"/>
            </a:solidFill>
            <a:ln>
              <a:noFill/>
            </a:ln>
            <a:effectLst/>
          </c:spPr>
          <c:invertIfNegative val="0"/>
          <c:cat>
            <c:strRef>
              <c:f>'Department Wise Salary'!$A$4:$A$15</c:f>
              <c:strCache>
                <c:ptCount val="11"/>
                <c:pt idx="0">
                  <c:v>CCD</c:v>
                </c:pt>
                <c:pt idx="1">
                  <c:v>CEO</c:v>
                </c:pt>
                <c:pt idx="2">
                  <c:v>Digital Marketing</c:v>
                </c:pt>
                <c:pt idx="3">
                  <c:v>Director</c:v>
                </c:pt>
                <c:pt idx="4">
                  <c:v>Finance</c:v>
                </c:pt>
                <c:pt idx="5">
                  <c:v>FLM</c:v>
                </c:pt>
                <c:pt idx="6">
                  <c:v>Inside Sales</c:v>
                </c:pt>
                <c:pt idx="7">
                  <c:v>Learning &amp; Development</c:v>
                </c:pt>
                <c:pt idx="8">
                  <c:v>Marketing</c:v>
                </c:pt>
                <c:pt idx="9">
                  <c:v>Operations</c:v>
                </c:pt>
                <c:pt idx="10">
                  <c:v>Sales</c:v>
                </c:pt>
              </c:strCache>
            </c:strRef>
          </c:cat>
          <c:val>
            <c:numRef>
              <c:f>'Department Wise Salary'!$B$4:$B$15</c:f>
              <c:numCache>
                <c:formatCode>General</c:formatCode>
                <c:ptCount val="11"/>
                <c:pt idx="0">
                  <c:v>242000</c:v>
                </c:pt>
                <c:pt idx="1">
                  <c:v>90000</c:v>
                </c:pt>
                <c:pt idx="2">
                  <c:v>402000</c:v>
                </c:pt>
                <c:pt idx="3">
                  <c:v>178000</c:v>
                </c:pt>
                <c:pt idx="4">
                  <c:v>236000</c:v>
                </c:pt>
                <c:pt idx="5">
                  <c:v>110000</c:v>
                </c:pt>
                <c:pt idx="6">
                  <c:v>314000</c:v>
                </c:pt>
                <c:pt idx="7">
                  <c:v>157000</c:v>
                </c:pt>
                <c:pt idx="8">
                  <c:v>154000</c:v>
                </c:pt>
                <c:pt idx="9">
                  <c:v>146000</c:v>
                </c:pt>
                <c:pt idx="10">
                  <c:v>162000</c:v>
                </c:pt>
              </c:numCache>
            </c:numRef>
          </c:val>
          <c:extLst>
            <c:ext xmlns:c16="http://schemas.microsoft.com/office/drawing/2014/chart" uri="{C3380CC4-5D6E-409C-BE32-E72D297353CC}">
              <c16:uniqueId val="{00000000-EA16-4AB1-B1F4-A21B6352A9E2}"/>
            </c:ext>
          </c:extLst>
        </c:ser>
        <c:dLbls>
          <c:showLegendKey val="0"/>
          <c:showVal val="0"/>
          <c:showCatName val="0"/>
          <c:showSerName val="0"/>
          <c:showPercent val="0"/>
          <c:showBubbleSize val="0"/>
        </c:dLbls>
        <c:gapWidth val="219"/>
        <c:overlap val="-27"/>
        <c:axId val="1077302495"/>
        <c:axId val="1077299615"/>
      </c:barChart>
      <c:catAx>
        <c:axId val="107730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99615"/>
        <c:crosses val="autoZero"/>
        <c:auto val="1"/>
        <c:lblAlgn val="ctr"/>
        <c:lblOffset val="100"/>
        <c:noMultiLvlLbl val="0"/>
      </c:catAx>
      <c:valAx>
        <c:axId val="107729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0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16</xdr:col>
      <xdr:colOff>7620</xdr:colOff>
      <xdr:row>2</xdr:row>
      <xdr:rowOff>114300</xdr:rowOff>
    </xdr:to>
    <xdr:sp macro="" textlink="">
      <xdr:nvSpPr>
        <xdr:cNvPr id="2" name="Rectangle 1">
          <a:extLst>
            <a:ext uri="{FF2B5EF4-FFF2-40B4-BE49-F238E27FC236}">
              <a16:creationId xmlns:a16="http://schemas.microsoft.com/office/drawing/2014/main" id="{7E0CB99B-D42B-5BA2-6223-E98D551D5A7B}"/>
            </a:ext>
          </a:extLst>
        </xdr:cNvPr>
        <xdr:cNvSpPr/>
      </xdr:nvSpPr>
      <xdr:spPr>
        <a:xfrm>
          <a:off x="68580" y="53340"/>
          <a:ext cx="9692640" cy="426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kern="1200">
              <a:solidFill>
                <a:schemeClr val="bg1"/>
              </a:solidFill>
            </a:rPr>
            <a:t>Data Analysis Dashboard</a:t>
          </a:r>
        </a:p>
      </xdr:txBody>
    </xdr:sp>
    <xdr:clientData/>
  </xdr:twoCellAnchor>
  <xdr:twoCellAnchor editAs="oneCell">
    <xdr:from>
      <xdr:col>0</xdr:col>
      <xdr:colOff>91440</xdr:colOff>
      <xdr:row>7</xdr:row>
      <xdr:rowOff>22860</xdr:rowOff>
    </xdr:from>
    <xdr:to>
      <xdr:col>3</xdr:col>
      <xdr:colOff>205740</xdr:colOff>
      <xdr:row>17</xdr:row>
      <xdr:rowOff>121920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25B9CD05-4579-431D-9551-85D89F1E63D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440" y="1249680"/>
              <a:ext cx="212598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541020</xdr:colOff>
      <xdr:row>3</xdr:row>
      <xdr:rowOff>0</xdr:rowOff>
    </xdr:from>
    <xdr:to>
      <xdr:col>16</xdr:col>
      <xdr:colOff>7260</xdr:colOff>
      <xdr:row>17</xdr:row>
      <xdr:rowOff>128460</xdr:rowOff>
    </xdr:to>
    <xdr:graphicFrame macro="">
      <xdr:nvGraphicFramePr>
        <xdr:cNvPr id="4" name="Chart 3">
          <a:extLst>
            <a:ext uri="{FF2B5EF4-FFF2-40B4-BE49-F238E27FC236}">
              <a16:creationId xmlns:a16="http://schemas.microsoft.com/office/drawing/2014/main" id="{9B304CA7-1759-4A10-BBFD-64BBE51FA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18</xdr:row>
      <xdr:rowOff>22860</xdr:rowOff>
    </xdr:from>
    <xdr:to>
      <xdr:col>16</xdr:col>
      <xdr:colOff>0</xdr:colOff>
      <xdr:row>39</xdr:row>
      <xdr:rowOff>167640</xdr:rowOff>
    </xdr:to>
    <xdr:graphicFrame macro="">
      <xdr:nvGraphicFramePr>
        <xdr:cNvPr id="5" name="Chart 4">
          <a:extLst>
            <a:ext uri="{FF2B5EF4-FFF2-40B4-BE49-F238E27FC236}">
              <a16:creationId xmlns:a16="http://schemas.microsoft.com/office/drawing/2014/main" id="{FCA58AE2-57CE-4159-BA89-165C8E6BA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2</xdr:row>
      <xdr:rowOff>167640</xdr:rowOff>
    </xdr:from>
    <xdr:to>
      <xdr:col>9</xdr:col>
      <xdr:colOff>426360</xdr:colOff>
      <xdr:row>17</xdr:row>
      <xdr:rowOff>120840</xdr:rowOff>
    </xdr:to>
    <xdr:graphicFrame macro="">
      <xdr:nvGraphicFramePr>
        <xdr:cNvPr id="6" name="Chart 5">
          <a:extLst>
            <a:ext uri="{FF2B5EF4-FFF2-40B4-BE49-F238E27FC236}">
              <a16:creationId xmlns:a16="http://schemas.microsoft.com/office/drawing/2014/main" id="{BBEC5671-C741-48BF-906D-6BB63D1C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2</xdr:row>
      <xdr:rowOff>167641</xdr:rowOff>
    </xdr:from>
    <xdr:to>
      <xdr:col>3</xdr:col>
      <xdr:colOff>213360</xdr:colOff>
      <xdr:row>6</xdr:row>
      <xdr:rowOff>129541</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24882D9A-8450-4A90-96D5-5626D506ACB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820" y="515984"/>
              <a:ext cx="2154283" cy="658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261258</xdr:colOff>
      <xdr:row>0</xdr:row>
      <xdr:rowOff>45724</xdr:rowOff>
    </xdr:from>
    <xdr:to>
      <xdr:col>19</xdr:col>
      <xdr:colOff>130630</xdr:colOff>
      <xdr:row>39</xdr:row>
      <xdr:rowOff>141514</xdr:rowOff>
    </xdr:to>
    <xdr:pic>
      <xdr:nvPicPr>
        <xdr:cNvPr id="10" name="Picture 9" descr="Young businessman raised fist">
          <a:extLst>
            <a:ext uri="{FF2B5EF4-FFF2-40B4-BE49-F238E27FC236}">
              <a16:creationId xmlns:a16="http://schemas.microsoft.com/office/drawing/2014/main" id="{6E3F41E8-F061-1D6C-0D7D-94283178455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59887" y="45724"/>
          <a:ext cx="1894114" cy="6888476"/>
        </a:xfrm>
        <a:prstGeom prst="rect">
          <a:avLst/>
        </a:prstGeom>
      </xdr:spPr>
    </xdr:pic>
    <xdr:clientData/>
  </xdr:twoCellAnchor>
  <xdr:twoCellAnchor editAs="oneCell">
    <xdr:from>
      <xdr:col>0</xdr:col>
      <xdr:colOff>239485</xdr:colOff>
      <xdr:row>0</xdr:row>
      <xdr:rowOff>142081</xdr:rowOff>
    </xdr:from>
    <xdr:to>
      <xdr:col>1</xdr:col>
      <xdr:colOff>555172</xdr:colOff>
      <xdr:row>2</xdr:row>
      <xdr:rowOff>43543</xdr:rowOff>
    </xdr:to>
    <xdr:pic>
      <xdr:nvPicPr>
        <xdr:cNvPr id="8" name="Picture 7">
          <a:extLst>
            <a:ext uri="{FF2B5EF4-FFF2-40B4-BE49-F238E27FC236}">
              <a16:creationId xmlns:a16="http://schemas.microsoft.com/office/drawing/2014/main" id="{659F3CEE-8B97-FE59-FA5E-DAB63C88798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485" y="142081"/>
          <a:ext cx="990601" cy="2498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3</xdr:row>
      <xdr:rowOff>80010</xdr:rowOff>
    </xdr:from>
    <xdr:to>
      <xdr:col>10</xdr:col>
      <xdr:colOff>60960</xdr:colOff>
      <xdr:row>18</xdr:row>
      <xdr:rowOff>80010</xdr:rowOff>
    </xdr:to>
    <xdr:graphicFrame macro="">
      <xdr:nvGraphicFramePr>
        <xdr:cNvPr id="2" name="Chart 1">
          <a:extLst>
            <a:ext uri="{FF2B5EF4-FFF2-40B4-BE49-F238E27FC236}">
              <a16:creationId xmlns:a16="http://schemas.microsoft.com/office/drawing/2014/main" id="{1BC3A402-450B-CF2A-2ECB-1A0A8399F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4</xdr:row>
      <xdr:rowOff>102870</xdr:rowOff>
    </xdr:from>
    <xdr:to>
      <xdr:col>11</xdr:col>
      <xdr:colOff>426720</xdr:colOff>
      <xdr:row>19</xdr:row>
      <xdr:rowOff>102870</xdr:rowOff>
    </xdr:to>
    <xdr:graphicFrame macro="">
      <xdr:nvGraphicFramePr>
        <xdr:cNvPr id="2" name="Chart 1">
          <a:extLst>
            <a:ext uri="{FF2B5EF4-FFF2-40B4-BE49-F238E27FC236}">
              <a16:creationId xmlns:a16="http://schemas.microsoft.com/office/drawing/2014/main" id="{F6FAC6F9-2B07-1CCF-147D-0FD0DA7D0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1</xdr:row>
      <xdr:rowOff>144780</xdr:rowOff>
    </xdr:from>
    <xdr:to>
      <xdr:col>14</xdr:col>
      <xdr:colOff>228600</xdr:colOff>
      <xdr:row>21</xdr:row>
      <xdr:rowOff>83820</xdr:rowOff>
    </xdr:to>
    <xdr:graphicFrame macro="">
      <xdr:nvGraphicFramePr>
        <xdr:cNvPr id="2" name="Chart 1">
          <a:extLst>
            <a:ext uri="{FF2B5EF4-FFF2-40B4-BE49-F238E27FC236}">
              <a16:creationId xmlns:a16="http://schemas.microsoft.com/office/drawing/2014/main" id="{5176F87A-C2C7-1D77-8DDB-F6B1B9191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312420</xdr:colOff>
      <xdr:row>3</xdr:row>
      <xdr:rowOff>91441</xdr:rowOff>
    </xdr:from>
    <xdr:to>
      <xdr:col>8</xdr:col>
      <xdr:colOff>129540</xdr:colOff>
      <xdr:row>12</xdr:row>
      <xdr:rowOff>114301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E4A35C7-F63D-117E-0FA2-9528C9C6B7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81500" y="61722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609600</xdr:colOff>
      <xdr:row>7</xdr:row>
      <xdr:rowOff>53340</xdr:rowOff>
    </xdr:from>
    <xdr:to>
      <xdr:col>9</xdr:col>
      <xdr:colOff>426720</xdr:colOff>
      <xdr:row>21</xdr:row>
      <xdr:rowOff>66675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291FEA8-E01D-F903-D4A6-981F4082F1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v" refreshedDate="45645.712164236109" createdVersion="8" refreshedVersion="8" minRefreshableVersion="3" recordCount="38" xr:uid="{238CF0E0-A912-4AA0-94AD-C8E9D639BF99}">
  <cacheSource type="worksheet">
    <worksheetSource name="Table1"/>
  </cacheSource>
  <cacheFields count="13">
    <cacheField name="C_Code" numFmtId="0">
      <sharedItems containsSemiMixedTypes="0" containsString="0" containsNumber="1" containsInteger="1" minValue="150773" maxValue="150995"/>
    </cacheField>
    <cacheField name="FirstName" numFmtId="0">
      <sharedItems count="35">
        <s v="Ram"/>
        <s v="Sachin"/>
        <s v="Rajesh"/>
        <s v="Rajeesh"/>
        <s v="Melwyn"/>
        <s v="Dattatray"/>
        <s v="Vishnu"/>
        <s v="Dinesh"/>
        <s v="Heena"/>
        <s v="Dhiren"/>
        <s v="Gururaj"/>
        <s v="Ruffina"/>
        <s v="Jagjit"/>
        <s v="Piyush"/>
        <s v="D"/>
        <s v="Raju"/>
        <s v="Yogesh"/>
        <s v="Satish"/>
        <s v="Nitin"/>
        <s v="Prem"/>
        <s v="Sudesh"/>
        <s v="Boneca"/>
        <s v="Sharadchandra"/>
        <s v="Simon"/>
        <s v="Ashok"/>
        <s v="Praful"/>
        <s v="Stan"/>
        <s v="Shankar"/>
        <s v="Kawdoor"/>
        <s v="Venitha"/>
        <s v="Tulsidas"/>
        <s v="Rajeev"/>
        <s v="Bobby"/>
        <s v="Jitendra"/>
        <s v="Yashraj"/>
      </sharedItems>
    </cacheField>
    <cacheField name="LastName" numFmtId="0">
      <sharedItems count="33">
        <s v="Ambradkar"/>
        <s v="Bangera"/>
        <s v="Bohra"/>
        <s v="C"/>
        <s v="Crasto"/>
        <s v="Dedhia"/>
        <s v="Desai"/>
        <s v="Dhanuka"/>
        <s v="Dongre"/>
        <s v="Haria"/>
        <s v="Joshi"/>
        <s v="Kahlon"/>
        <s v="Kamdar"/>
        <s v="Kulkarni"/>
        <s v="Manek"/>
        <s v="Mansharamani"/>
        <s v="Pasari"/>
        <s v="Patki"/>
        <s v="Pherwani"/>
        <s v="Pillai"/>
        <s v="Rego"/>
        <s v="Riswadkar"/>
        <s v="Rodrigues"/>
        <s v="Samtaney"/>
        <s v="Savla"/>
        <s v="Serrao"/>
        <s v="Shah"/>
        <s v="Sheth"/>
        <s v="Shetty"/>
        <s v="Singh"/>
        <s v="Tanna"/>
        <s v="Thacker"/>
        <s v="Vaidya"/>
      </sharedItems>
    </cacheField>
    <cacheField name="Birthdate" numFmtId="15">
      <sharedItems containsSemiMixedTypes="0" containsNonDate="0" containsDate="1" containsString="0" minDate="1957-10-30T00:00:00" maxDate="2004-04-16T00:00:00" count="38">
        <d v="1985-06-01T00:00:00"/>
        <d v="1977-08-28T00:00:00"/>
        <d v="1963-12-01T00:00:00"/>
        <d v="1973-08-30T00:00:00"/>
        <d v="1957-10-30T00:00:00"/>
        <d v="1971-08-27T00:00:00"/>
        <d v="1999-08-28T00:00:00"/>
        <d v="1990-08-28T00:00:00"/>
        <d v="1983-01-21T00:00:00"/>
        <d v="1971-11-09T00:00:00"/>
        <d v="1967-08-16T00:00:00"/>
        <d v="1980-01-01T00:00:00"/>
        <d v="1985-08-20T00:00:00"/>
        <d v="1995-05-27T00:00:00"/>
        <d v="2001-05-16T00:00:00"/>
        <d v="2001-08-21T00:00:00"/>
        <d v="1991-07-30T00:00:00"/>
        <d v="1984-05-17T00:00:00"/>
        <d v="1996-09-22T00:00:00"/>
        <d v="2003-01-08T00:00:00"/>
        <d v="2004-04-15T00:00:00"/>
        <d v="1980-05-27T00:00:00"/>
        <d v="1979-06-22T00:00:00"/>
        <d v="2002-05-24T00:00:00"/>
        <d v="1986-03-07T00:00:00"/>
        <d v="1990-03-14T00:00:00"/>
        <d v="2001-11-13T00:00:00"/>
        <d v="1973-07-15T00:00:00"/>
        <d v="1963-05-05T00:00:00"/>
        <d v="1987-09-07T00:00:00"/>
        <d v="2003-06-01T00:00:00"/>
        <d v="1997-03-06T00:00:00"/>
        <d v="2003-09-26T00:00:00"/>
        <d v="1977-05-31T00:00:00"/>
        <d v="1979-07-01T00:00:00"/>
        <d v="1973-03-16T00:00:00"/>
        <d v="1997-05-24T00:00:00"/>
        <d v="1982-01-15T00:00:00"/>
      </sharedItems>
      <fieldGroup par="12"/>
    </cacheField>
    <cacheField name="Gender" numFmtId="0">
      <sharedItems count="2">
        <s v="Female"/>
        <s v="Male"/>
      </sharedItems>
    </cacheField>
    <cacheField name="M_Status" numFmtId="0">
      <sharedItems count="2">
        <s v="Married"/>
        <s v="Single"/>
      </sharedItems>
    </cacheField>
    <cacheField name="Department" numFmtId="0">
      <sharedItems count="11">
        <s v="FLM"/>
        <s v="Digital Marketing"/>
        <s v="Inside Sales"/>
        <s v="Marketing"/>
        <s v="Director"/>
        <s v="Learning &amp; Development"/>
        <s v="CEO"/>
        <s v="CCD"/>
        <s v="Operations"/>
        <s v="Finance"/>
        <s v="Sales"/>
      </sharedItems>
    </cacheField>
    <cacheField name="Region" numFmtId="0">
      <sharedItems count="4">
        <s v="North"/>
        <s v="South"/>
        <s v="Mid West"/>
        <s v="East"/>
      </sharedItems>
    </cacheField>
    <cacheField name="Basic Salary" numFmtId="0">
      <sharedItems containsSemiMixedTypes="0" containsString="0" containsNumber="1" containsInteger="1" minValue="15000" maxValue="92000"/>
    </cacheField>
    <cacheField name="Full Name" numFmtId="0">
      <sharedItems count="38">
        <s v="Ram Ambradkar"/>
        <s v="Sachin Bangera"/>
        <s v="Rajesh Bohra"/>
        <s v="Rajeesh C"/>
        <s v="Melwyn Crasto"/>
        <s v="Rajesh Dedhia"/>
        <s v="Dattatray Desai"/>
        <s v="Vishnu Desai"/>
        <s v="Dinesh Dhanuka"/>
        <s v="Heena Dongre"/>
        <s v="Dhiren Haria"/>
        <s v="Gururaj Joshi"/>
        <s v="Ruffina Joshi"/>
        <s v="Jagjit Kahlon"/>
        <s v="Piyush Kamdar"/>
        <s v="D Kulkarni"/>
        <s v="Raju Manek"/>
        <s v="Yogesh Mansharamani"/>
        <s v="Satish Pasari"/>
        <s v="Nitin Patki"/>
        <s v="Prem Pherwani"/>
        <s v="Sudesh Pillai"/>
        <s v="Boneca Rego"/>
        <s v="Sharadchandra Riswadkar"/>
        <s v="Simon Rodrigues"/>
        <s v="Ashok Samtaney"/>
        <s v="Praful Savla"/>
        <s v="Stan Serrao"/>
        <s v="Piyush Shah"/>
        <s v="Dhiren Sheth"/>
        <s v="Shankar Shetty"/>
        <s v="Kawdoor Shetty"/>
        <s v="Venitha Shetty"/>
        <s v="Tulsidas Shetty"/>
        <s v="Rajeev Singh"/>
        <s v="Bobby Tanna"/>
        <s v="Jitendra Thacker"/>
        <s v="Yashraj Vaidya"/>
      </sharedItems>
    </cacheField>
    <cacheField name="Months (Birthdate)" numFmtId="0" databaseField="0">
      <fieldGroup base="3">
        <rangePr groupBy="months" startDate="1957-10-30T00:00:00" endDate="2004-04-16T00:00:00"/>
        <groupItems count="14">
          <s v="&lt;30-10-1957"/>
          <s v="Jan"/>
          <s v="Feb"/>
          <s v="Mar"/>
          <s v="Apr"/>
          <s v="May"/>
          <s v="Jun"/>
          <s v="Jul"/>
          <s v="Aug"/>
          <s v="Sep"/>
          <s v="Oct"/>
          <s v="Nov"/>
          <s v="Dec"/>
          <s v="&gt;16-04-2004"/>
        </groupItems>
      </fieldGroup>
    </cacheField>
    <cacheField name="Quarters (Birthdate)" numFmtId="0" databaseField="0">
      <fieldGroup base="3">
        <rangePr groupBy="quarters" startDate="1957-10-30T00:00:00" endDate="2004-04-16T00:00:00"/>
        <groupItems count="6">
          <s v="&lt;30-10-1957"/>
          <s v="Qtr1"/>
          <s v="Qtr2"/>
          <s v="Qtr3"/>
          <s v="Qtr4"/>
          <s v="&gt;16-04-2004"/>
        </groupItems>
      </fieldGroup>
    </cacheField>
    <cacheField name="Years (Birthdate)" numFmtId="0" databaseField="0">
      <fieldGroup base="3">
        <rangePr groupBy="years" startDate="1957-10-30T00:00:00" endDate="2004-04-16T00:00:00"/>
        <groupItems count="50">
          <s v="&lt;30-10-1957"/>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gt;16-04-2004"/>
        </groupItems>
      </fieldGroup>
    </cacheField>
  </cacheFields>
  <extLst>
    <ext xmlns:x14="http://schemas.microsoft.com/office/spreadsheetml/2009/9/main" uri="{725AE2AE-9491-48be-B2B4-4EB974FC3084}">
      <x14:pivotCacheDefinition pivotCacheId="1471042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50834"/>
    <x v="0"/>
    <x v="0"/>
    <x v="0"/>
    <x v="0"/>
    <x v="0"/>
    <x v="0"/>
    <x v="0"/>
    <n v="48000"/>
    <x v="0"/>
  </r>
  <r>
    <n v="150784"/>
    <x v="1"/>
    <x v="1"/>
    <x v="1"/>
    <x v="0"/>
    <x v="1"/>
    <x v="1"/>
    <x v="0"/>
    <n v="35000"/>
    <x v="1"/>
  </r>
  <r>
    <n v="150791"/>
    <x v="2"/>
    <x v="2"/>
    <x v="2"/>
    <x v="0"/>
    <x v="0"/>
    <x v="1"/>
    <x v="0"/>
    <n v="67000"/>
    <x v="2"/>
  </r>
  <r>
    <n v="150940"/>
    <x v="3"/>
    <x v="3"/>
    <x v="3"/>
    <x v="1"/>
    <x v="1"/>
    <x v="2"/>
    <x v="1"/>
    <n v="87000"/>
    <x v="3"/>
  </r>
  <r>
    <n v="150777"/>
    <x v="4"/>
    <x v="4"/>
    <x v="4"/>
    <x v="1"/>
    <x v="0"/>
    <x v="3"/>
    <x v="0"/>
    <n v="22000"/>
    <x v="4"/>
  </r>
  <r>
    <n v="150805"/>
    <x v="2"/>
    <x v="5"/>
    <x v="5"/>
    <x v="1"/>
    <x v="0"/>
    <x v="4"/>
    <x v="0"/>
    <n v="91000"/>
    <x v="5"/>
  </r>
  <r>
    <n v="150990"/>
    <x v="5"/>
    <x v="6"/>
    <x v="6"/>
    <x v="1"/>
    <x v="0"/>
    <x v="5"/>
    <x v="2"/>
    <n v="77000"/>
    <x v="6"/>
  </r>
  <r>
    <n v="150989"/>
    <x v="6"/>
    <x v="6"/>
    <x v="7"/>
    <x v="1"/>
    <x v="0"/>
    <x v="1"/>
    <x v="2"/>
    <n v="45000"/>
    <x v="7"/>
  </r>
  <r>
    <n v="150881"/>
    <x v="7"/>
    <x v="7"/>
    <x v="8"/>
    <x v="1"/>
    <x v="1"/>
    <x v="1"/>
    <x v="3"/>
    <n v="92000"/>
    <x v="8"/>
  </r>
  <r>
    <n v="150814"/>
    <x v="8"/>
    <x v="8"/>
    <x v="9"/>
    <x v="1"/>
    <x v="0"/>
    <x v="2"/>
    <x v="0"/>
    <n v="50000"/>
    <x v="9"/>
  </r>
  <r>
    <n v="150937"/>
    <x v="9"/>
    <x v="9"/>
    <x v="10"/>
    <x v="1"/>
    <x v="0"/>
    <x v="5"/>
    <x v="1"/>
    <n v="37000"/>
    <x v="10"/>
  </r>
  <r>
    <n v="150888"/>
    <x v="10"/>
    <x v="10"/>
    <x v="11"/>
    <x v="1"/>
    <x v="0"/>
    <x v="5"/>
    <x v="3"/>
    <n v="43000"/>
    <x v="11"/>
  </r>
  <r>
    <n v="150865"/>
    <x v="11"/>
    <x v="10"/>
    <x v="12"/>
    <x v="0"/>
    <x v="0"/>
    <x v="6"/>
    <x v="3"/>
    <n v="90000"/>
    <x v="12"/>
  </r>
  <r>
    <n v="150858"/>
    <x v="12"/>
    <x v="11"/>
    <x v="13"/>
    <x v="1"/>
    <x v="0"/>
    <x v="7"/>
    <x v="3"/>
    <n v="34000"/>
    <x v="13"/>
  </r>
  <r>
    <n v="150930"/>
    <x v="13"/>
    <x v="12"/>
    <x v="14"/>
    <x v="1"/>
    <x v="0"/>
    <x v="1"/>
    <x v="1"/>
    <n v="82000"/>
    <x v="14"/>
  </r>
  <r>
    <n v="150894"/>
    <x v="14"/>
    <x v="13"/>
    <x v="15"/>
    <x v="1"/>
    <x v="0"/>
    <x v="2"/>
    <x v="1"/>
    <n v="67000"/>
    <x v="15"/>
  </r>
  <r>
    <n v="150947"/>
    <x v="15"/>
    <x v="14"/>
    <x v="16"/>
    <x v="0"/>
    <x v="0"/>
    <x v="7"/>
    <x v="1"/>
    <n v="85000"/>
    <x v="16"/>
  </r>
  <r>
    <n v="150905"/>
    <x v="16"/>
    <x v="15"/>
    <x v="17"/>
    <x v="0"/>
    <x v="1"/>
    <x v="0"/>
    <x v="1"/>
    <n v="62000"/>
    <x v="17"/>
  </r>
  <r>
    <n v="150995"/>
    <x v="17"/>
    <x v="16"/>
    <x v="18"/>
    <x v="1"/>
    <x v="0"/>
    <x v="2"/>
    <x v="2"/>
    <n v="15000"/>
    <x v="18"/>
  </r>
  <r>
    <n v="150912"/>
    <x v="18"/>
    <x v="17"/>
    <x v="19"/>
    <x v="0"/>
    <x v="0"/>
    <x v="8"/>
    <x v="1"/>
    <n v="81000"/>
    <x v="19"/>
  </r>
  <r>
    <n v="150921"/>
    <x v="19"/>
    <x v="18"/>
    <x v="20"/>
    <x v="1"/>
    <x v="0"/>
    <x v="9"/>
    <x v="1"/>
    <n v="19000"/>
    <x v="20"/>
  </r>
  <r>
    <n v="150851"/>
    <x v="20"/>
    <x v="19"/>
    <x v="21"/>
    <x v="1"/>
    <x v="1"/>
    <x v="2"/>
    <x v="3"/>
    <n v="75000"/>
    <x v="21"/>
  </r>
  <r>
    <n v="150867"/>
    <x v="21"/>
    <x v="20"/>
    <x v="22"/>
    <x v="0"/>
    <x v="1"/>
    <x v="9"/>
    <x v="3"/>
    <n v="49000"/>
    <x v="22"/>
  </r>
  <r>
    <n v="150899"/>
    <x v="22"/>
    <x v="21"/>
    <x v="23"/>
    <x v="1"/>
    <x v="0"/>
    <x v="7"/>
    <x v="1"/>
    <n v="50000"/>
    <x v="23"/>
  </r>
  <r>
    <n v="150975"/>
    <x v="23"/>
    <x v="22"/>
    <x v="24"/>
    <x v="1"/>
    <x v="0"/>
    <x v="9"/>
    <x v="2"/>
    <n v="83000"/>
    <x v="24"/>
  </r>
  <r>
    <n v="150901"/>
    <x v="24"/>
    <x v="23"/>
    <x v="25"/>
    <x v="0"/>
    <x v="0"/>
    <x v="10"/>
    <x v="1"/>
    <n v="53000"/>
    <x v="25"/>
  </r>
  <r>
    <n v="150968"/>
    <x v="25"/>
    <x v="24"/>
    <x v="26"/>
    <x v="1"/>
    <x v="0"/>
    <x v="8"/>
    <x v="1"/>
    <n v="65000"/>
    <x v="26"/>
  </r>
  <r>
    <n v="150773"/>
    <x v="26"/>
    <x v="25"/>
    <x v="27"/>
    <x v="1"/>
    <x v="0"/>
    <x v="9"/>
    <x v="0"/>
    <n v="85000"/>
    <x v="27"/>
  </r>
  <r>
    <n v="150840"/>
    <x v="13"/>
    <x v="26"/>
    <x v="28"/>
    <x v="0"/>
    <x v="0"/>
    <x v="2"/>
    <x v="3"/>
    <n v="20000"/>
    <x v="28"/>
  </r>
  <r>
    <n v="150850"/>
    <x v="9"/>
    <x v="27"/>
    <x v="29"/>
    <x v="1"/>
    <x v="0"/>
    <x v="7"/>
    <x v="3"/>
    <n v="47000"/>
    <x v="29"/>
  </r>
  <r>
    <n v="150962"/>
    <x v="27"/>
    <x v="28"/>
    <x v="30"/>
    <x v="0"/>
    <x v="0"/>
    <x v="4"/>
    <x v="1"/>
    <n v="87000"/>
    <x v="30"/>
  </r>
  <r>
    <n v="150954"/>
    <x v="28"/>
    <x v="28"/>
    <x v="31"/>
    <x v="0"/>
    <x v="0"/>
    <x v="10"/>
    <x v="1"/>
    <n v="57000"/>
    <x v="31"/>
  </r>
  <r>
    <n v="150874"/>
    <x v="29"/>
    <x v="28"/>
    <x v="32"/>
    <x v="0"/>
    <x v="0"/>
    <x v="3"/>
    <x v="3"/>
    <n v="27000"/>
    <x v="32"/>
  </r>
  <r>
    <n v="150798"/>
    <x v="30"/>
    <x v="28"/>
    <x v="33"/>
    <x v="0"/>
    <x v="0"/>
    <x v="1"/>
    <x v="0"/>
    <n v="81000"/>
    <x v="33"/>
  </r>
  <r>
    <n v="150830"/>
    <x v="31"/>
    <x v="29"/>
    <x v="34"/>
    <x v="0"/>
    <x v="0"/>
    <x v="10"/>
    <x v="0"/>
    <n v="52000"/>
    <x v="34"/>
  </r>
  <r>
    <n v="150929"/>
    <x v="32"/>
    <x v="30"/>
    <x v="35"/>
    <x v="1"/>
    <x v="0"/>
    <x v="3"/>
    <x v="1"/>
    <n v="58000"/>
    <x v="35"/>
  </r>
  <r>
    <n v="150982"/>
    <x v="33"/>
    <x v="31"/>
    <x v="36"/>
    <x v="1"/>
    <x v="0"/>
    <x v="3"/>
    <x v="2"/>
    <n v="47000"/>
    <x v="36"/>
  </r>
  <r>
    <n v="150821"/>
    <x v="34"/>
    <x v="32"/>
    <x v="37"/>
    <x v="1"/>
    <x v="1"/>
    <x v="7"/>
    <x v="0"/>
    <n v="26000"/>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930F9E-67C8-4086-9ABC-4D1A707DEC6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3">
    <pivotField showAll="0"/>
    <pivotField showAll="0"/>
    <pivotField showAll="0"/>
    <pivotField numFmtId="15" showAll="0">
      <items count="39">
        <item x="4"/>
        <item x="28"/>
        <item x="2"/>
        <item x="10"/>
        <item x="5"/>
        <item x="9"/>
        <item x="35"/>
        <item x="27"/>
        <item x="3"/>
        <item x="33"/>
        <item x="1"/>
        <item x="22"/>
        <item x="34"/>
        <item x="11"/>
        <item x="21"/>
        <item x="37"/>
        <item x="8"/>
        <item x="17"/>
        <item x="0"/>
        <item x="12"/>
        <item x="24"/>
        <item x="29"/>
        <item x="25"/>
        <item x="7"/>
        <item x="16"/>
        <item x="13"/>
        <item x="18"/>
        <item x="31"/>
        <item x="36"/>
        <item x="6"/>
        <item x="14"/>
        <item x="15"/>
        <item x="26"/>
        <item x="23"/>
        <item x="19"/>
        <item x="30"/>
        <item x="32"/>
        <item x="20"/>
        <item t="default"/>
      </items>
    </pivotField>
    <pivotField showAll="0">
      <items count="3">
        <item x="0"/>
        <item x="1"/>
        <item t="default"/>
      </items>
    </pivotField>
    <pivotField showAll="0">
      <items count="3">
        <item x="0"/>
        <item x="1"/>
        <item t="default"/>
      </items>
    </pivotField>
    <pivotField showAll="0">
      <items count="12">
        <item x="7"/>
        <item x="6"/>
        <item x="1"/>
        <item x="4"/>
        <item x="9"/>
        <item x="0"/>
        <item x="2"/>
        <item x="5"/>
        <item x="3"/>
        <item x="8"/>
        <item x="10"/>
        <item t="default"/>
      </items>
    </pivotField>
    <pivotField axis="axisRow" showAll="0">
      <items count="5">
        <item x="3"/>
        <item x="2"/>
        <item x="0"/>
        <item x="1"/>
        <item t="default"/>
      </items>
    </pivotField>
    <pivotField dataField="1" showAll="0"/>
    <pivotField showAll="0"/>
    <pivotField showAll="0" defaultSubtotal="0"/>
    <pivotField showAll="0" defaultSubtotal="0"/>
    <pivotField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rowFields count="1">
    <field x="7"/>
  </rowFields>
  <rowItems count="5">
    <i>
      <x/>
    </i>
    <i>
      <x v="1"/>
    </i>
    <i>
      <x v="2"/>
    </i>
    <i>
      <x v="3"/>
    </i>
    <i t="grand">
      <x/>
    </i>
  </rowItems>
  <colItems count="1">
    <i/>
  </colItems>
  <dataFields count="1">
    <dataField name="Sum of Basic Salary" fld="8" baseField="0" baseItem="0"/>
  </dataFields>
  <chartFormats count="10">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3"/>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D83E0-F2C5-4ED0-A3ED-159FF2E5D1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3">
    <pivotField showAll="0"/>
    <pivotField showAll="0">
      <items count="36">
        <item x="24"/>
        <item x="32"/>
        <item x="21"/>
        <item x="14"/>
        <item x="5"/>
        <item x="9"/>
        <item x="7"/>
        <item x="10"/>
        <item x="8"/>
        <item x="12"/>
        <item x="33"/>
        <item x="28"/>
        <item x="4"/>
        <item x="18"/>
        <item x="13"/>
        <item x="25"/>
        <item x="19"/>
        <item x="3"/>
        <item x="31"/>
        <item x="2"/>
        <item x="15"/>
        <item x="0"/>
        <item x="11"/>
        <item x="1"/>
        <item x="17"/>
        <item x="27"/>
        <item x="22"/>
        <item x="23"/>
        <item x="26"/>
        <item x="20"/>
        <item x="30"/>
        <item x="29"/>
        <item x="6"/>
        <item x="34"/>
        <item x="16"/>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5" showAll="0">
      <items count="39">
        <item x="4"/>
        <item x="28"/>
        <item x="2"/>
        <item x="10"/>
        <item x="5"/>
        <item x="9"/>
        <item x="35"/>
        <item x="27"/>
        <item x="3"/>
        <item x="33"/>
        <item x="1"/>
        <item x="22"/>
        <item x="34"/>
        <item x="11"/>
        <item x="21"/>
        <item x="37"/>
        <item x="8"/>
        <item x="17"/>
        <item x="0"/>
        <item x="12"/>
        <item x="24"/>
        <item x="29"/>
        <item x="25"/>
        <item x="7"/>
        <item x="16"/>
        <item x="13"/>
        <item x="18"/>
        <item x="31"/>
        <item x="36"/>
        <item x="6"/>
        <item x="14"/>
        <item x="15"/>
        <item x="26"/>
        <item x="23"/>
        <item x="19"/>
        <item x="30"/>
        <item x="32"/>
        <item x="20"/>
        <item t="default"/>
      </items>
    </pivotField>
    <pivotField axis="axisRow" showAll="0">
      <items count="3">
        <item x="0"/>
        <item x="1"/>
        <item t="default"/>
      </items>
    </pivotField>
    <pivotField showAll="0"/>
    <pivotField showAll="0"/>
    <pivotField showAll="0">
      <items count="5">
        <item x="3"/>
        <item x="2"/>
        <item x="0"/>
        <item x="1"/>
        <item t="default"/>
      </items>
    </pivotField>
    <pivotField dataField="1" showAll="0"/>
    <pivotField showAll="0">
      <items count="39">
        <item x="25"/>
        <item x="35"/>
        <item x="22"/>
        <item x="15"/>
        <item x="6"/>
        <item x="10"/>
        <item x="29"/>
        <item x="8"/>
        <item x="11"/>
        <item x="9"/>
        <item x="13"/>
        <item x="36"/>
        <item x="31"/>
        <item x="4"/>
        <item x="19"/>
        <item x="14"/>
        <item x="28"/>
        <item x="26"/>
        <item x="20"/>
        <item x="3"/>
        <item x="34"/>
        <item x="2"/>
        <item x="5"/>
        <item x="16"/>
        <item x="0"/>
        <item x="12"/>
        <item x="1"/>
        <item x="18"/>
        <item x="30"/>
        <item x="23"/>
        <item x="24"/>
        <item x="27"/>
        <item x="21"/>
        <item x="33"/>
        <item x="32"/>
        <item x="7"/>
        <item x="37"/>
        <item x="17"/>
        <item t="default"/>
      </items>
    </pivotField>
    <pivotField showAll="0" defaultSubtotal="0"/>
    <pivotField showAll="0" defaultSubtotal="0"/>
    <pivotField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rowFields count="1">
    <field x="4"/>
  </rowFields>
  <rowItems count="3">
    <i>
      <x/>
    </i>
    <i>
      <x v="1"/>
    </i>
    <i t="grand">
      <x/>
    </i>
  </rowItems>
  <colItems count="1">
    <i/>
  </colItems>
  <dataFields count="1">
    <dataField name="Sum of Basic Salary" fld="8"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F64D35-E4EA-4957-8622-2EA4B306C9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5" firstHeaderRow="1" firstDataRow="1" firstDataCol="1"/>
  <pivotFields count="13">
    <pivotField showAll="0"/>
    <pivotField showAll="0"/>
    <pivotField showAll="0"/>
    <pivotField numFmtId="15" showAll="0">
      <items count="39">
        <item x="4"/>
        <item x="28"/>
        <item x="2"/>
        <item x="10"/>
        <item x="5"/>
        <item x="9"/>
        <item x="35"/>
        <item x="27"/>
        <item x="3"/>
        <item x="33"/>
        <item x="1"/>
        <item x="22"/>
        <item x="34"/>
        <item x="11"/>
        <item x="21"/>
        <item x="37"/>
        <item x="8"/>
        <item x="17"/>
        <item x="0"/>
        <item x="12"/>
        <item x="24"/>
        <item x="29"/>
        <item x="25"/>
        <item x="7"/>
        <item x="16"/>
        <item x="13"/>
        <item x="18"/>
        <item x="31"/>
        <item x="36"/>
        <item x="6"/>
        <item x="14"/>
        <item x="15"/>
        <item x="26"/>
        <item x="23"/>
        <item x="19"/>
        <item x="30"/>
        <item x="32"/>
        <item x="20"/>
        <item t="default"/>
      </items>
    </pivotField>
    <pivotField showAll="0">
      <items count="3">
        <item x="0"/>
        <item x="1"/>
        <item t="default"/>
      </items>
    </pivotField>
    <pivotField showAll="0"/>
    <pivotField axis="axisRow" showAll="0">
      <items count="12">
        <item x="7"/>
        <item x="6"/>
        <item x="1"/>
        <item x="4"/>
        <item x="9"/>
        <item x="0"/>
        <item x="2"/>
        <item x="5"/>
        <item x="3"/>
        <item x="8"/>
        <item x="10"/>
        <item t="default"/>
      </items>
    </pivotField>
    <pivotField showAll="0">
      <items count="5">
        <item x="3"/>
        <item x="2"/>
        <item x="0"/>
        <item x="1"/>
        <item t="default"/>
      </items>
    </pivotField>
    <pivotField dataField="1" showAll="0"/>
    <pivotField showAll="0"/>
    <pivotField showAll="0" defaultSubtotal="0"/>
    <pivotField showAll="0" defaultSubtotal="0"/>
    <pivotField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rowFields count="1">
    <field x="6"/>
  </rowFields>
  <rowItems count="12">
    <i>
      <x/>
    </i>
    <i>
      <x v="1"/>
    </i>
    <i>
      <x v="2"/>
    </i>
    <i>
      <x v="3"/>
    </i>
    <i>
      <x v="4"/>
    </i>
    <i>
      <x v="5"/>
    </i>
    <i>
      <x v="6"/>
    </i>
    <i>
      <x v="7"/>
    </i>
    <i>
      <x v="8"/>
    </i>
    <i>
      <x v="9"/>
    </i>
    <i>
      <x v="10"/>
    </i>
    <i t="grand">
      <x/>
    </i>
  </rowItems>
  <colItems count="1">
    <i/>
  </colItems>
  <dataFields count="1">
    <dataField name="Sum of Basic Salary"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BB8D4-7124-433E-A41E-8415AAC9BE5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3">
    <pivotField showAll="0"/>
    <pivotField showAll="0">
      <items count="36">
        <item x="24"/>
        <item x="32"/>
        <item x="21"/>
        <item x="14"/>
        <item x="5"/>
        <item x="9"/>
        <item x="7"/>
        <item x="10"/>
        <item x="8"/>
        <item x="12"/>
        <item x="33"/>
        <item x="28"/>
        <item x="4"/>
        <item x="18"/>
        <item x="13"/>
        <item x="25"/>
        <item x="19"/>
        <item x="3"/>
        <item x="31"/>
        <item x="2"/>
        <item x="15"/>
        <item x="0"/>
        <item x="11"/>
        <item x="1"/>
        <item x="17"/>
        <item x="27"/>
        <item x="22"/>
        <item x="23"/>
        <item x="26"/>
        <item x="20"/>
        <item x="30"/>
        <item x="29"/>
        <item x="6"/>
        <item x="34"/>
        <item x="16"/>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5" showAll="0">
      <items count="39">
        <item x="4"/>
        <item x="28"/>
        <item x="2"/>
        <item x="10"/>
        <item x="5"/>
        <item x="9"/>
        <item x="35"/>
        <item x="27"/>
        <item x="3"/>
        <item x="33"/>
        <item x="1"/>
        <item x="22"/>
        <item x="34"/>
        <item x="11"/>
        <item x="21"/>
        <item x="37"/>
        <item x="8"/>
        <item x="17"/>
        <item x="0"/>
        <item x="12"/>
        <item x="24"/>
        <item x="29"/>
        <item x="25"/>
        <item x="7"/>
        <item x="16"/>
        <item x="13"/>
        <item x="18"/>
        <item x="31"/>
        <item x="36"/>
        <item x="6"/>
        <item x="14"/>
        <item x="15"/>
        <item x="26"/>
        <item x="23"/>
        <item x="19"/>
        <item x="30"/>
        <item x="32"/>
        <item x="20"/>
        <item t="default"/>
      </items>
    </pivotField>
    <pivotField showAll="0">
      <items count="3">
        <item x="0"/>
        <item x="1"/>
        <item t="default"/>
      </items>
    </pivotField>
    <pivotField showAll="0"/>
    <pivotField showAll="0"/>
    <pivotField axis="axisRow" showAll="0">
      <items count="5">
        <item x="3"/>
        <item x="2"/>
        <item x="0"/>
        <item x="1"/>
        <item t="default"/>
      </items>
    </pivotField>
    <pivotField showAll="0"/>
    <pivotField showAll="0">
      <items count="39">
        <item x="25"/>
        <item x="35"/>
        <item x="22"/>
        <item x="15"/>
        <item x="6"/>
        <item x="10"/>
        <item x="29"/>
        <item x="8"/>
        <item x="11"/>
        <item x="9"/>
        <item x="13"/>
        <item x="36"/>
        <item x="31"/>
        <item x="4"/>
        <item x="19"/>
        <item x="14"/>
        <item x="28"/>
        <item x="26"/>
        <item x="20"/>
        <item x="3"/>
        <item x="34"/>
        <item x="2"/>
        <item x="5"/>
        <item x="16"/>
        <item x="0"/>
        <item x="12"/>
        <item x="1"/>
        <item x="18"/>
        <item x="30"/>
        <item x="23"/>
        <item x="24"/>
        <item x="27"/>
        <item x="21"/>
        <item x="33"/>
        <item x="32"/>
        <item x="7"/>
        <item x="37"/>
        <item x="17"/>
        <item t="default"/>
      </items>
    </pivotField>
    <pivotField showAll="0" defaultSubtotal="0"/>
    <pivotField showAll="0" defaultSubtotal="0"/>
    <pivotField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rowFields count="1">
    <field x="7"/>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8B5330-07DD-4574-A88D-FDA2450D40D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numFmtId="15" showAll="0">
      <items count="39">
        <item x="4"/>
        <item x="28"/>
        <item x="2"/>
        <item x="10"/>
        <item x="5"/>
        <item x="9"/>
        <item x="35"/>
        <item x="27"/>
        <item x="3"/>
        <item x="33"/>
        <item x="1"/>
        <item x="22"/>
        <item x="34"/>
        <item x="11"/>
        <item x="21"/>
        <item x="37"/>
        <item x="8"/>
        <item x="17"/>
        <item x="0"/>
        <item x="12"/>
        <item x="24"/>
        <item x="29"/>
        <item x="25"/>
        <item x="7"/>
        <item x="16"/>
        <item x="13"/>
        <item x="18"/>
        <item x="31"/>
        <item x="36"/>
        <item x="6"/>
        <item x="14"/>
        <item x="15"/>
        <item x="26"/>
        <item x="23"/>
        <item x="19"/>
        <item x="30"/>
        <item x="32"/>
        <item x="20"/>
        <item t="default"/>
      </items>
    </pivotField>
    <pivotField showAll="0">
      <items count="3">
        <item x="0"/>
        <item x="1"/>
        <item t="default"/>
      </items>
    </pivotField>
    <pivotField showAll="0"/>
    <pivotField showAll="0"/>
    <pivotField showAll="0"/>
    <pivotField showAll="0"/>
    <pivotField showAll="0"/>
    <pivotField showAll="0" defaultSubtotal="0"/>
    <pivotField showAll="0" defaultSubtotal="0"/>
    <pivotField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A8CE09-2ED8-496B-835A-E8D848465C7D}" sourceName="Region">
  <pivotTables>
    <pivotTable tabId="11" name="PivotTable7"/>
    <pivotTable tabId="7" name="PivotTable4"/>
    <pivotTable tabId="8" name="PivotTable5"/>
    <pivotTable tabId="12" name="PivotTable8"/>
  </pivotTables>
  <data>
    <tabular pivotCacheId="147104295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014EFD-B946-4F36-AAD6-F18E0A7E167F}" sourceName="Gender">
  <pivotTables>
    <pivotTable tabId="13" name="PivotTable9"/>
    <pivotTable tabId="7" name="PivotTable4"/>
    <pivotTable tabId="8" name="PivotTable5"/>
    <pivotTable tabId="12" name="PivotTable8"/>
    <pivotTable tabId="11" name="PivotTable7"/>
  </pivotTables>
  <data>
    <tabular pivotCacheId="14710429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5CABF5E-A686-4F37-BE1B-E5A0D104BE60}" cache="Slicer_Region" caption="Region" rowHeight="234950"/>
  <slicer name="Gender 1" xr10:uid="{54AC79BB-3630-4C73-A955-BE091A45EC1E}" cache="Slicer_Gender" caption="Gend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18E396-6265-44C2-89B6-5BD7A6C6E7E4}"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3D4EA5-186E-4CCB-BB24-39F80F0DDF87}"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D8563E-192E-421B-96DB-654132537645}" name="Table1" displayName="Table1" ref="A1:I39" totalsRowShown="0" headerRowDxfId="13" dataDxfId="11" headerRowBorderDxfId="12" tableBorderDxfId="10" totalsRowBorderDxfId="9">
  <autoFilter ref="A1:I39" xr:uid="{A0D8563E-192E-421B-96DB-654132537645}"/>
  <tableColumns count="9">
    <tableColumn id="1" xr3:uid="{6E017F29-EF38-4F46-9716-EF1549575832}" name="C_Code" dataDxfId="8"/>
    <tableColumn id="2" xr3:uid="{D8575D7E-A4C1-4032-8273-68DE78714CFD}" name="FirstName" dataDxfId="7"/>
    <tableColumn id="3" xr3:uid="{4868678C-0064-4836-8CC8-1916223ED3DC}" name="LastName" dataDxfId="6"/>
    <tableColumn id="4" xr3:uid="{10142FCF-EDB3-40E0-BB48-C250290AD44F}" name="Birthdate" dataDxfId="5"/>
    <tableColumn id="5" xr3:uid="{DA9A952F-78FD-4690-B655-D937ABE4F590}" name="Gender" dataDxfId="4"/>
    <tableColumn id="6" xr3:uid="{ADFD4851-C7AC-42BE-A798-531A3B5CA317}" name="M_Status" dataDxfId="3"/>
    <tableColumn id="7" xr3:uid="{6131B1A0-B7FC-467D-82C9-D04C17B2822A}" name="Department" dataDxfId="2"/>
    <tableColumn id="8" xr3:uid="{4342A38A-30DE-46FB-874A-2CA63A0189D0}" name="Region" dataDxfId="1"/>
    <tableColumn id="9" xr3:uid="{049A8A1E-E1AC-4970-A9B5-0EED99673098}" name="Basic Salary"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00"/>
  <sheetViews>
    <sheetView workbookViewId="0">
      <selection activeCell="N3" sqref="N3"/>
    </sheetView>
  </sheetViews>
  <sheetFormatPr defaultColWidth="14.3984375" defaultRowHeight="15" customHeight="1" x14ac:dyDescent="0.25"/>
  <cols>
    <col min="1" max="1" width="7.796875" customWidth="1"/>
    <col min="2" max="2" width="7.59765625" customWidth="1"/>
    <col min="3" max="3" width="12.3984375" customWidth="1"/>
    <col min="4" max="4" width="12.796875" customWidth="1"/>
    <col min="5" max="5" width="14.796875" customWidth="1"/>
    <col min="6" max="6" width="13.3984375" customWidth="1"/>
    <col min="7" max="7" width="10.796875" customWidth="1"/>
    <col min="8" max="9" width="8.59765625" customWidth="1"/>
    <col min="10" max="10" width="10.59765625" customWidth="1"/>
    <col min="11" max="12" width="8.59765625" customWidth="1"/>
    <col min="13" max="13" width="49.296875" customWidth="1"/>
    <col min="14" max="14" width="13.296875" customWidth="1"/>
    <col min="15" max="15" width="8.59765625" customWidth="1"/>
    <col min="16" max="26" width="7.796875" customWidth="1"/>
  </cols>
  <sheetData>
    <row r="1" spans="2:14" ht="14.25" customHeight="1" x14ac:dyDescent="0.25"/>
    <row r="2" spans="2:14" ht="14.25" customHeight="1" x14ac:dyDescent="0.3">
      <c r="C2" s="1" t="s">
        <v>0</v>
      </c>
      <c r="D2" s="1"/>
      <c r="E2" s="1"/>
      <c r="F2" s="1"/>
      <c r="G2" s="1"/>
      <c r="H2" s="1"/>
      <c r="M2" s="32" t="s">
        <v>1</v>
      </c>
      <c r="N2" s="33"/>
    </row>
    <row r="3" spans="2:14" ht="14.25" customHeight="1" x14ac:dyDescent="0.3">
      <c r="C3" s="1" t="s">
        <v>2</v>
      </c>
      <c r="D3" s="1"/>
      <c r="E3" s="1"/>
      <c r="F3" s="1"/>
      <c r="G3" s="1"/>
      <c r="H3" s="1"/>
      <c r="M3" s="2" t="s">
        <v>3</v>
      </c>
      <c r="N3" s="3"/>
    </row>
    <row r="4" spans="2:14" ht="14.25" customHeight="1" x14ac:dyDescent="0.3">
      <c r="M4" s="2" t="s">
        <v>4</v>
      </c>
      <c r="N4" s="3"/>
    </row>
    <row r="5" spans="2:14" ht="14.25" customHeight="1" x14ac:dyDescent="0.3">
      <c r="B5" s="2" t="s">
        <v>5</v>
      </c>
      <c r="C5" s="2" t="s">
        <v>6</v>
      </c>
      <c r="D5" s="2" t="s">
        <v>7</v>
      </c>
      <c r="E5" s="2" t="s">
        <v>8</v>
      </c>
      <c r="F5" s="2" t="s">
        <v>9</v>
      </c>
      <c r="G5" s="2" t="s">
        <v>10</v>
      </c>
      <c r="H5" s="2" t="s">
        <v>11</v>
      </c>
      <c r="I5" s="2" t="s">
        <v>12</v>
      </c>
      <c r="J5" s="2" t="s">
        <v>13</v>
      </c>
      <c r="M5" s="2" t="s">
        <v>14</v>
      </c>
      <c r="N5" s="3"/>
    </row>
    <row r="6" spans="2:14" ht="14.25" customHeight="1" x14ac:dyDescent="0.3">
      <c r="B6" s="4">
        <v>150834</v>
      </c>
      <c r="C6" s="5" t="s">
        <v>15</v>
      </c>
      <c r="D6" s="5" t="s">
        <v>16</v>
      </c>
      <c r="E6" s="6">
        <v>31199</v>
      </c>
      <c r="F6" s="7" t="s">
        <v>17</v>
      </c>
      <c r="G6" s="5" t="s">
        <v>18</v>
      </c>
      <c r="H6" s="5" t="s">
        <v>19</v>
      </c>
      <c r="I6" s="5" t="s">
        <v>20</v>
      </c>
      <c r="J6" s="3">
        <v>48000</v>
      </c>
      <c r="M6" s="2" t="s">
        <v>21</v>
      </c>
      <c r="N6" s="3"/>
    </row>
    <row r="7" spans="2:14" ht="14.25" customHeight="1" x14ac:dyDescent="0.3">
      <c r="B7" s="4">
        <v>150784</v>
      </c>
      <c r="C7" s="5" t="s">
        <v>22</v>
      </c>
      <c r="D7" s="5" t="s">
        <v>23</v>
      </c>
      <c r="E7" s="6">
        <v>28365</v>
      </c>
      <c r="F7" s="7" t="s">
        <v>17</v>
      </c>
      <c r="G7" s="5" t="s">
        <v>24</v>
      </c>
      <c r="H7" s="5" t="s">
        <v>25</v>
      </c>
      <c r="I7" s="5" t="s">
        <v>20</v>
      </c>
      <c r="J7" s="3">
        <v>35000</v>
      </c>
      <c r="M7" s="2" t="s">
        <v>26</v>
      </c>
      <c r="N7" s="3"/>
    </row>
    <row r="8" spans="2:14" ht="14.25" customHeight="1" x14ac:dyDescent="0.3">
      <c r="B8" s="4">
        <v>150791</v>
      </c>
      <c r="C8" s="5" t="s">
        <v>27</v>
      </c>
      <c r="D8" s="5" t="s">
        <v>28</v>
      </c>
      <c r="E8" s="6">
        <v>23346</v>
      </c>
      <c r="F8" s="7" t="s">
        <v>17</v>
      </c>
      <c r="G8" s="5" t="s">
        <v>18</v>
      </c>
      <c r="H8" s="5" t="s">
        <v>25</v>
      </c>
      <c r="I8" s="5" t="s">
        <v>20</v>
      </c>
      <c r="J8" s="3">
        <v>67000</v>
      </c>
    </row>
    <row r="9" spans="2:14" ht="14.25" customHeight="1" x14ac:dyDescent="0.3">
      <c r="B9" s="4">
        <v>150940</v>
      </c>
      <c r="C9" s="5" t="s">
        <v>29</v>
      </c>
      <c r="D9" s="5" t="s">
        <v>30</v>
      </c>
      <c r="E9" s="6">
        <v>26906</v>
      </c>
      <c r="F9" s="7" t="s">
        <v>31</v>
      </c>
      <c r="G9" s="5" t="s">
        <v>24</v>
      </c>
      <c r="H9" s="5" t="s">
        <v>32</v>
      </c>
      <c r="I9" s="5" t="s">
        <v>33</v>
      </c>
      <c r="J9" s="3">
        <v>87000</v>
      </c>
      <c r="M9" s="32" t="s">
        <v>34</v>
      </c>
      <c r="N9" s="33"/>
    </row>
    <row r="10" spans="2:14" ht="14.25" customHeight="1" x14ac:dyDescent="0.3">
      <c r="B10" s="4">
        <v>150777</v>
      </c>
      <c r="C10" s="5" t="s">
        <v>35</v>
      </c>
      <c r="D10" s="5" t="s">
        <v>36</v>
      </c>
      <c r="E10" s="6">
        <v>21123</v>
      </c>
      <c r="F10" s="7" t="s">
        <v>31</v>
      </c>
      <c r="G10" s="5" t="s">
        <v>18</v>
      </c>
      <c r="H10" s="5" t="s">
        <v>37</v>
      </c>
      <c r="I10" s="5" t="s">
        <v>20</v>
      </c>
      <c r="J10" s="3">
        <v>22000</v>
      </c>
      <c r="M10" s="3" t="s">
        <v>38</v>
      </c>
      <c r="N10" s="3"/>
    </row>
    <row r="11" spans="2:14" ht="14.25" customHeight="1" x14ac:dyDescent="0.3">
      <c r="B11" s="4">
        <v>150805</v>
      </c>
      <c r="C11" s="5" t="s">
        <v>27</v>
      </c>
      <c r="D11" s="5" t="s">
        <v>39</v>
      </c>
      <c r="E11" s="6">
        <v>26172</v>
      </c>
      <c r="F11" s="7" t="s">
        <v>31</v>
      </c>
      <c r="G11" s="5" t="s">
        <v>18</v>
      </c>
      <c r="H11" s="5" t="s">
        <v>40</v>
      </c>
      <c r="I11" s="5" t="s">
        <v>20</v>
      </c>
      <c r="J11" s="3">
        <v>91000</v>
      </c>
      <c r="M11" s="3" t="s">
        <v>41</v>
      </c>
      <c r="N11" s="3"/>
    </row>
    <row r="12" spans="2:14" ht="14.25" customHeight="1" x14ac:dyDescent="0.3">
      <c r="B12" s="4">
        <v>150990</v>
      </c>
      <c r="C12" s="5" t="s">
        <v>42</v>
      </c>
      <c r="D12" s="5" t="s">
        <v>43</v>
      </c>
      <c r="E12" s="6">
        <v>36400</v>
      </c>
      <c r="F12" s="7" t="s">
        <v>31</v>
      </c>
      <c r="G12" s="5" t="s">
        <v>18</v>
      </c>
      <c r="H12" s="5" t="s">
        <v>44</v>
      </c>
      <c r="I12" s="5" t="s">
        <v>45</v>
      </c>
      <c r="J12" s="3">
        <v>77000</v>
      </c>
      <c r="M12" s="3" t="s">
        <v>46</v>
      </c>
      <c r="N12" s="3"/>
    </row>
    <row r="13" spans="2:14" ht="14.25" customHeight="1" x14ac:dyDescent="0.3">
      <c r="B13" s="4">
        <v>150989</v>
      </c>
      <c r="C13" s="5" t="s">
        <v>47</v>
      </c>
      <c r="D13" s="5" t="s">
        <v>43</v>
      </c>
      <c r="E13" s="6">
        <v>33113</v>
      </c>
      <c r="F13" s="7" t="s">
        <v>31</v>
      </c>
      <c r="G13" s="5" t="s">
        <v>18</v>
      </c>
      <c r="H13" s="5" t="s">
        <v>25</v>
      </c>
      <c r="I13" s="5" t="s">
        <v>45</v>
      </c>
      <c r="J13" s="3">
        <v>45000</v>
      </c>
      <c r="N13" s="8"/>
    </row>
    <row r="14" spans="2:14" ht="14.25" customHeight="1" x14ac:dyDescent="0.3">
      <c r="B14" s="4">
        <v>150881</v>
      </c>
      <c r="C14" s="5" t="s">
        <v>48</v>
      </c>
      <c r="D14" s="5" t="s">
        <v>49</v>
      </c>
      <c r="E14" s="6">
        <v>30337</v>
      </c>
      <c r="F14" s="7" t="s">
        <v>31</v>
      </c>
      <c r="G14" s="5" t="s">
        <v>24</v>
      </c>
      <c r="H14" s="5" t="s">
        <v>25</v>
      </c>
      <c r="I14" s="5" t="s">
        <v>50</v>
      </c>
      <c r="J14" s="3">
        <v>92000</v>
      </c>
      <c r="N14" s="8"/>
    </row>
    <row r="15" spans="2:14" ht="14.25" customHeight="1" x14ac:dyDescent="0.3">
      <c r="B15" s="4">
        <v>150814</v>
      </c>
      <c r="C15" s="5" t="s">
        <v>51</v>
      </c>
      <c r="D15" s="5" t="s">
        <v>52</v>
      </c>
      <c r="E15" s="6">
        <v>26246</v>
      </c>
      <c r="F15" s="7" t="s">
        <v>31</v>
      </c>
      <c r="G15" s="5" t="s">
        <v>18</v>
      </c>
      <c r="H15" s="5" t="s">
        <v>32</v>
      </c>
      <c r="I15" s="5" t="s">
        <v>20</v>
      </c>
      <c r="J15" s="3">
        <v>50000</v>
      </c>
      <c r="M15" s="8"/>
      <c r="N15" s="8"/>
    </row>
    <row r="16" spans="2:14" ht="14.25" customHeight="1" x14ac:dyDescent="0.3">
      <c r="B16" s="4">
        <v>150937</v>
      </c>
      <c r="C16" s="5" t="s">
        <v>53</v>
      </c>
      <c r="D16" s="5" t="s">
        <v>54</v>
      </c>
      <c r="E16" s="6">
        <v>24700</v>
      </c>
      <c r="F16" s="7" t="s">
        <v>31</v>
      </c>
      <c r="G16" s="5" t="s">
        <v>18</v>
      </c>
      <c r="H16" s="5" t="s">
        <v>44</v>
      </c>
      <c r="I16" s="5" t="s">
        <v>33</v>
      </c>
      <c r="J16" s="3">
        <v>37000</v>
      </c>
    </row>
    <row r="17" spans="2:14" ht="14.25" customHeight="1" x14ac:dyDescent="0.3">
      <c r="B17" s="4">
        <v>150888</v>
      </c>
      <c r="C17" s="5" t="s">
        <v>55</v>
      </c>
      <c r="D17" s="5" t="s">
        <v>56</v>
      </c>
      <c r="E17" s="6">
        <v>29221</v>
      </c>
      <c r="F17" s="7" t="s">
        <v>31</v>
      </c>
      <c r="G17" s="5" t="s">
        <v>18</v>
      </c>
      <c r="H17" s="5" t="s">
        <v>44</v>
      </c>
      <c r="I17" s="5" t="s">
        <v>50</v>
      </c>
      <c r="J17" s="3">
        <v>43000</v>
      </c>
      <c r="M17" s="9" t="s">
        <v>57</v>
      </c>
    </row>
    <row r="18" spans="2:14" ht="14.25" customHeight="1" x14ac:dyDescent="0.3">
      <c r="B18" s="4">
        <v>150865</v>
      </c>
      <c r="C18" s="5" t="s">
        <v>58</v>
      </c>
      <c r="D18" s="5" t="s">
        <v>56</v>
      </c>
      <c r="E18" s="6">
        <v>31279</v>
      </c>
      <c r="F18" s="7" t="s">
        <v>17</v>
      </c>
      <c r="G18" s="5" t="s">
        <v>18</v>
      </c>
      <c r="H18" s="5" t="s">
        <v>59</v>
      </c>
      <c r="I18" s="5" t="s">
        <v>50</v>
      </c>
      <c r="J18" s="3">
        <v>90000</v>
      </c>
    </row>
    <row r="19" spans="2:14" ht="14.25" customHeight="1" x14ac:dyDescent="0.3">
      <c r="B19" s="4">
        <v>150858</v>
      </c>
      <c r="C19" s="5" t="s">
        <v>60</v>
      </c>
      <c r="D19" s="5" t="s">
        <v>61</v>
      </c>
      <c r="E19" s="6">
        <v>34846</v>
      </c>
      <c r="F19" s="7" t="s">
        <v>31</v>
      </c>
      <c r="G19" s="5" t="s">
        <v>18</v>
      </c>
      <c r="H19" s="5" t="s">
        <v>62</v>
      </c>
      <c r="I19" s="5" t="s">
        <v>50</v>
      </c>
      <c r="J19" s="3">
        <v>34000</v>
      </c>
      <c r="M19" s="32" t="s">
        <v>110</v>
      </c>
      <c r="N19" s="33"/>
    </row>
    <row r="20" spans="2:14" ht="14.25" customHeight="1" x14ac:dyDescent="0.3">
      <c r="B20" s="4">
        <v>150930</v>
      </c>
      <c r="C20" s="5" t="s">
        <v>63</v>
      </c>
      <c r="D20" s="5" t="s">
        <v>64</v>
      </c>
      <c r="E20" s="6">
        <v>37027</v>
      </c>
      <c r="F20" s="7" t="s">
        <v>31</v>
      </c>
      <c r="G20" s="5" t="s">
        <v>18</v>
      </c>
      <c r="H20" s="5" t="s">
        <v>25</v>
      </c>
      <c r="I20" s="5" t="s">
        <v>33</v>
      </c>
      <c r="J20" s="3">
        <v>82000</v>
      </c>
      <c r="M20" s="2" t="s">
        <v>65</v>
      </c>
      <c r="N20" s="2" t="s">
        <v>20</v>
      </c>
    </row>
    <row r="21" spans="2:14" ht="14.25" customHeight="1" x14ac:dyDescent="0.3">
      <c r="B21" s="4">
        <v>150894</v>
      </c>
      <c r="C21" s="5" t="s">
        <v>66</v>
      </c>
      <c r="D21" s="5" t="s">
        <v>67</v>
      </c>
      <c r="E21" s="6">
        <v>37124</v>
      </c>
      <c r="F21" s="7" t="s">
        <v>31</v>
      </c>
      <c r="G21" s="5" t="s">
        <v>18</v>
      </c>
      <c r="H21" s="5" t="s">
        <v>32</v>
      </c>
      <c r="I21" s="5" t="s">
        <v>33</v>
      </c>
      <c r="J21" s="3">
        <v>67000</v>
      </c>
      <c r="M21" s="5" t="s">
        <v>19</v>
      </c>
      <c r="N21" s="3"/>
    </row>
    <row r="22" spans="2:14" ht="14.25" customHeight="1" x14ac:dyDescent="0.3">
      <c r="B22" s="4">
        <v>150947</v>
      </c>
      <c r="C22" s="5" t="s">
        <v>68</v>
      </c>
      <c r="D22" s="5" t="s">
        <v>69</v>
      </c>
      <c r="E22" s="6">
        <v>33449</v>
      </c>
      <c r="F22" s="7" t="s">
        <v>17</v>
      </c>
      <c r="G22" s="5" t="s">
        <v>18</v>
      </c>
      <c r="H22" s="5" t="s">
        <v>62</v>
      </c>
      <c r="I22" s="5" t="s">
        <v>33</v>
      </c>
      <c r="J22" s="3">
        <v>85000</v>
      </c>
      <c r="M22" s="8"/>
      <c r="N22" s="8"/>
    </row>
    <row r="23" spans="2:14" ht="14.25" customHeight="1" x14ac:dyDescent="0.3">
      <c r="B23" s="4">
        <v>150905</v>
      </c>
      <c r="C23" s="5" t="s">
        <v>70</v>
      </c>
      <c r="D23" s="5" t="s">
        <v>71</v>
      </c>
      <c r="E23" s="6">
        <v>30819</v>
      </c>
      <c r="F23" s="7" t="s">
        <v>17</v>
      </c>
      <c r="G23" s="5" t="s">
        <v>24</v>
      </c>
      <c r="H23" s="5" t="s">
        <v>19</v>
      </c>
      <c r="I23" s="5" t="s">
        <v>33</v>
      </c>
      <c r="J23" s="3">
        <v>62000</v>
      </c>
      <c r="M23" s="8"/>
      <c r="N23" s="8"/>
    </row>
    <row r="24" spans="2:14" ht="14.25" customHeight="1" x14ac:dyDescent="0.3">
      <c r="B24" s="4">
        <v>150995</v>
      </c>
      <c r="C24" s="5" t="s">
        <v>72</v>
      </c>
      <c r="D24" s="5" t="s">
        <v>73</v>
      </c>
      <c r="E24" s="6">
        <v>35330</v>
      </c>
      <c r="F24" s="7" t="s">
        <v>31</v>
      </c>
      <c r="G24" s="5" t="s">
        <v>18</v>
      </c>
      <c r="H24" s="5" t="s">
        <v>32</v>
      </c>
      <c r="I24" s="5" t="s">
        <v>45</v>
      </c>
      <c r="J24" s="3">
        <v>15000</v>
      </c>
      <c r="M24" s="8"/>
      <c r="N24" s="8"/>
    </row>
    <row r="25" spans="2:14" ht="14.25" customHeight="1" x14ac:dyDescent="0.3">
      <c r="B25" s="4">
        <v>150912</v>
      </c>
      <c r="C25" s="5" t="s">
        <v>74</v>
      </c>
      <c r="D25" s="5" t="s">
        <v>75</v>
      </c>
      <c r="E25" s="6">
        <v>37629</v>
      </c>
      <c r="F25" s="7" t="s">
        <v>17</v>
      </c>
      <c r="G25" s="5" t="s">
        <v>18</v>
      </c>
      <c r="H25" s="5" t="s">
        <v>76</v>
      </c>
      <c r="I25" s="5" t="s">
        <v>33</v>
      </c>
      <c r="J25" s="3">
        <v>81000</v>
      </c>
      <c r="M25" s="8"/>
      <c r="N25" s="8"/>
    </row>
    <row r="26" spans="2:14" ht="14.25" customHeight="1" x14ac:dyDescent="0.3">
      <c r="B26" s="4">
        <v>150921</v>
      </c>
      <c r="C26" s="5" t="s">
        <v>77</v>
      </c>
      <c r="D26" s="5" t="s">
        <v>78</v>
      </c>
      <c r="E26" s="6">
        <v>38092</v>
      </c>
      <c r="F26" s="7" t="s">
        <v>31</v>
      </c>
      <c r="G26" s="5" t="s">
        <v>18</v>
      </c>
      <c r="H26" s="5" t="s">
        <v>79</v>
      </c>
      <c r="I26" s="5" t="s">
        <v>33</v>
      </c>
      <c r="J26" s="3">
        <v>19000</v>
      </c>
      <c r="M26" s="8"/>
      <c r="N26" s="8"/>
    </row>
    <row r="27" spans="2:14" ht="14.25" customHeight="1" x14ac:dyDescent="0.3">
      <c r="B27" s="4">
        <v>150851</v>
      </c>
      <c r="C27" s="5" t="s">
        <v>80</v>
      </c>
      <c r="D27" s="5" t="s">
        <v>81</v>
      </c>
      <c r="E27" s="6">
        <v>29368</v>
      </c>
      <c r="F27" s="7" t="s">
        <v>31</v>
      </c>
      <c r="G27" s="5" t="s">
        <v>24</v>
      </c>
      <c r="H27" s="5" t="s">
        <v>32</v>
      </c>
      <c r="I27" s="5" t="s">
        <v>50</v>
      </c>
      <c r="J27" s="3">
        <v>75000</v>
      </c>
      <c r="M27" s="8"/>
      <c r="N27" s="8"/>
    </row>
    <row r="28" spans="2:14" ht="14.25" customHeight="1" x14ac:dyDescent="0.3">
      <c r="B28" s="4">
        <v>150867</v>
      </c>
      <c r="C28" s="5" t="s">
        <v>82</v>
      </c>
      <c r="D28" s="5" t="s">
        <v>83</v>
      </c>
      <c r="E28" s="6">
        <v>29028</v>
      </c>
      <c r="F28" s="7" t="s">
        <v>17</v>
      </c>
      <c r="G28" s="5" t="s">
        <v>24</v>
      </c>
      <c r="H28" s="5" t="s">
        <v>79</v>
      </c>
      <c r="I28" s="5" t="s">
        <v>50</v>
      </c>
      <c r="J28" s="3">
        <v>49000</v>
      </c>
      <c r="M28" s="8"/>
      <c r="N28" s="8"/>
    </row>
    <row r="29" spans="2:14" ht="14.25" customHeight="1" x14ac:dyDescent="0.3">
      <c r="B29" s="4">
        <v>150899</v>
      </c>
      <c r="C29" s="5" t="s">
        <v>84</v>
      </c>
      <c r="D29" s="5" t="s">
        <v>85</v>
      </c>
      <c r="E29" s="6">
        <v>37400</v>
      </c>
      <c r="F29" s="7" t="s">
        <v>31</v>
      </c>
      <c r="G29" s="5" t="s">
        <v>18</v>
      </c>
      <c r="H29" s="5" t="s">
        <v>62</v>
      </c>
      <c r="I29" s="5" t="s">
        <v>33</v>
      </c>
      <c r="J29" s="3">
        <v>50000</v>
      </c>
      <c r="M29" s="8"/>
      <c r="N29" s="8"/>
    </row>
    <row r="30" spans="2:14" ht="14.25" customHeight="1" x14ac:dyDescent="0.3">
      <c r="B30" s="4">
        <v>150975</v>
      </c>
      <c r="C30" s="5" t="s">
        <v>86</v>
      </c>
      <c r="D30" s="5" t="s">
        <v>87</v>
      </c>
      <c r="E30" s="6">
        <v>31478</v>
      </c>
      <c r="F30" s="7" t="s">
        <v>31</v>
      </c>
      <c r="G30" s="5" t="s">
        <v>18</v>
      </c>
      <c r="H30" s="5" t="s">
        <v>79</v>
      </c>
      <c r="I30" s="5" t="s">
        <v>45</v>
      </c>
      <c r="J30" s="3">
        <v>83000</v>
      </c>
      <c r="M30" s="8"/>
      <c r="N30" s="8"/>
    </row>
    <row r="31" spans="2:14" ht="14.25" customHeight="1" x14ac:dyDescent="0.3">
      <c r="B31" s="4">
        <v>150901</v>
      </c>
      <c r="C31" s="5" t="s">
        <v>88</v>
      </c>
      <c r="D31" s="5" t="s">
        <v>89</v>
      </c>
      <c r="E31" s="6">
        <v>32946</v>
      </c>
      <c r="F31" s="7" t="s">
        <v>17</v>
      </c>
      <c r="G31" s="5" t="s">
        <v>18</v>
      </c>
      <c r="H31" s="5" t="s">
        <v>90</v>
      </c>
      <c r="I31" s="5" t="s">
        <v>33</v>
      </c>
      <c r="J31" s="3">
        <v>53000</v>
      </c>
      <c r="M31" s="8"/>
      <c r="N31" s="8"/>
    </row>
    <row r="32" spans="2:14" ht="14.25" customHeight="1" x14ac:dyDescent="0.3">
      <c r="B32" s="4">
        <v>150968</v>
      </c>
      <c r="C32" s="5" t="s">
        <v>91</v>
      </c>
      <c r="D32" s="5" t="s">
        <v>92</v>
      </c>
      <c r="E32" s="6">
        <v>37208</v>
      </c>
      <c r="F32" s="7" t="s">
        <v>31</v>
      </c>
      <c r="G32" s="5" t="s">
        <v>18</v>
      </c>
      <c r="H32" s="5" t="s">
        <v>76</v>
      </c>
      <c r="I32" s="5" t="s">
        <v>33</v>
      </c>
      <c r="J32" s="3">
        <v>65000</v>
      </c>
    </row>
    <row r="33" spans="2:10" ht="14.25" customHeight="1" x14ac:dyDescent="0.3">
      <c r="B33" s="4">
        <v>150773</v>
      </c>
      <c r="C33" s="5" t="s">
        <v>93</v>
      </c>
      <c r="D33" s="5" t="s">
        <v>94</v>
      </c>
      <c r="E33" s="6">
        <v>26860</v>
      </c>
      <c r="F33" s="7" t="s">
        <v>31</v>
      </c>
      <c r="G33" s="5" t="s">
        <v>18</v>
      </c>
      <c r="H33" s="5" t="s">
        <v>79</v>
      </c>
      <c r="I33" s="5" t="s">
        <v>20</v>
      </c>
      <c r="J33" s="3">
        <v>85000</v>
      </c>
    </row>
    <row r="34" spans="2:10" ht="14.25" customHeight="1" x14ac:dyDescent="0.3">
      <c r="B34" s="4">
        <v>150840</v>
      </c>
      <c r="C34" s="5" t="s">
        <v>63</v>
      </c>
      <c r="D34" s="5" t="s">
        <v>95</v>
      </c>
      <c r="E34" s="6">
        <v>23136</v>
      </c>
      <c r="F34" s="7" t="s">
        <v>17</v>
      </c>
      <c r="G34" s="5" t="s">
        <v>18</v>
      </c>
      <c r="H34" s="5" t="s">
        <v>32</v>
      </c>
      <c r="I34" s="5" t="s">
        <v>50</v>
      </c>
      <c r="J34" s="3">
        <v>20000</v>
      </c>
    </row>
    <row r="35" spans="2:10" ht="14.25" customHeight="1" x14ac:dyDescent="0.3">
      <c r="B35" s="4">
        <v>150850</v>
      </c>
      <c r="C35" s="5" t="s">
        <v>53</v>
      </c>
      <c r="D35" s="5" t="s">
        <v>96</v>
      </c>
      <c r="E35" s="6">
        <v>32027</v>
      </c>
      <c r="F35" s="7" t="s">
        <v>31</v>
      </c>
      <c r="G35" s="5" t="s">
        <v>18</v>
      </c>
      <c r="H35" s="5" t="s">
        <v>62</v>
      </c>
      <c r="I35" s="5" t="s">
        <v>50</v>
      </c>
      <c r="J35" s="3">
        <v>47000</v>
      </c>
    </row>
    <row r="36" spans="2:10" ht="14.25" customHeight="1" x14ac:dyDescent="0.3">
      <c r="B36" s="4">
        <v>150962</v>
      </c>
      <c r="C36" s="5" t="s">
        <v>97</v>
      </c>
      <c r="D36" s="5" t="s">
        <v>98</v>
      </c>
      <c r="E36" s="6">
        <v>37773</v>
      </c>
      <c r="F36" s="7" t="s">
        <v>17</v>
      </c>
      <c r="G36" s="5" t="s">
        <v>18</v>
      </c>
      <c r="H36" s="5" t="s">
        <v>40</v>
      </c>
      <c r="I36" s="5" t="s">
        <v>33</v>
      </c>
      <c r="J36" s="3">
        <v>87000</v>
      </c>
    </row>
    <row r="37" spans="2:10" ht="14.25" customHeight="1" x14ac:dyDescent="0.3">
      <c r="B37" s="4">
        <v>150954</v>
      </c>
      <c r="C37" s="5" t="s">
        <v>99</v>
      </c>
      <c r="D37" s="5" t="s">
        <v>98</v>
      </c>
      <c r="E37" s="6">
        <v>35495</v>
      </c>
      <c r="F37" s="7" t="s">
        <v>17</v>
      </c>
      <c r="G37" s="5" t="s">
        <v>18</v>
      </c>
      <c r="H37" s="5" t="s">
        <v>90</v>
      </c>
      <c r="I37" s="5" t="s">
        <v>33</v>
      </c>
      <c r="J37" s="3">
        <v>57000</v>
      </c>
    </row>
    <row r="38" spans="2:10" ht="14.25" customHeight="1" x14ac:dyDescent="0.3">
      <c r="B38" s="4">
        <v>150874</v>
      </c>
      <c r="C38" s="5" t="s">
        <v>100</v>
      </c>
      <c r="D38" s="5" t="s">
        <v>98</v>
      </c>
      <c r="E38" s="6">
        <v>37890</v>
      </c>
      <c r="F38" s="7" t="s">
        <v>17</v>
      </c>
      <c r="G38" s="5" t="s">
        <v>18</v>
      </c>
      <c r="H38" s="5" t="s">
        <v>37</v>
      </c>
      <c r="I38" s="5" t="s">
        <v>50</v>
      </c>
      <c r="J38" s="3">
        <v>27000</v>
      </c>
    </row>
    <row r="39" spans="2:10" ht="14.25" customHeight="1" x14ac:dyDescent="0.3">
      <c r="B39" s="4">
        <v>150798</v>
      </c>
      <c r="C39" s="5" t="s">
        <v>101</v>
      </c>
      <c r="D39" s="5" t="s">
        <v>98</v>
      </c>
      <c r="E39" s="6">
        <v>28276</v>
      </c>
      <c r="F39" s="7" t="s">
        <v>17</v>
      </c>
      <c r="G39" s="5" t="s">
        <v>18</v>
      </c>
      <c r="H39" s="5" t="s">
        <v>25</v>
      </c>
      <c r="I39" s="5" t="s">
        <v>20</v>
      </c>
      <c r="J39" s="3">
        <v>81000</v>
      </c>
    </row>
    <row r="40" spans="2:10" ht="14.25" customHeight="1" x14ac:dyDescent="0.3">
      <c r="B40" s="4">
        <v>150830</v>
      </c>
      <c r="C40" s="5" t="s">
        <v>102</v>
      </c>
      <c r="D40" s="5" t="s">
        <v>103</v>
      </c>
      <c r="E40" s="6">
        <v>29037</v>
      </c>
      <c r="F40" s="7" t="s">
        <v>17</v>
      </c>
      <c r="G40" s="5" t="s">
        <v>18</v>
      </c>
      <c r="H40" s="5" t="s">
        <v>90</v>
      </c>
      <c r="I40" s="5" t="s">
        <v>20</v>
      </c>
      <c r="J40" s="3">
        <v>52000</v>
      </c>
    </row>
    <row r="41" spans="2:10" ht="14.25" customHeight="1" x14ac:dyDescent="0.3">
      <c r="B41" s="4">
        <v>150929</v>
      </c>
      <c r="C41" s="5" t="s">
        <v>104</v>
      </c>
      <c r="D41" s="5" t="s">
        <v>105</v>
      </c>
      <c r="E41" s="6">
        <v>26739</v>
      </c>
      <c r="F41" s="7" t="s">
        <v>31</v>
      </c>
      <c r="G41" s="5" t="s">
        <v>18</v>
      </c>
      <c r="H41" s="5" t="s">
        <v>37</v>
      </c>
      <c r="I41" s="5" t="s">
        <v>33</v>
      </c>
      <c r="J41" s="3">
        <v>58000</v>
      </c>
    </row>
    <row r="42" spans="2:10" ht="14.25" customHeight="1" x14ac:dyDescent="0.3">
      <c r="B42" s="4">
        <v>150982</v>
      </c>
      <c r="C42" s="5" t="s">
        <v>106</v>
      </c>
      <c r="D42" s="5" t="s">
        <v>107</v>
      </c>
      <c r="E42" s="6">
        <v>35574</v>
      </c>
      <c r="F42" s="7" t="s">
        <v>31</v>
      </c>
      <c r="G42" s="5" t="s">
        <v>18</v>
      </c>
      <c r="H42" s="5" t="s">
        <v>37</v>
      </c>
      <c r="I42" s="5" t="s">
        <v>45</v>
      </c>
      <c r="J42" s="3">
        <v>47000</v>
      </c>
    </row>
    <row r="43" spans="2:10" ht="14.25" customHeight="1" x14ac:dyDescent="0.3">
      <c r="B43" s="4">
        <v>150821</v>
      </c>
      <c r="C43" s="5" t="s">
        <v>108</v>
      </c>
      <c r="D43" s="5" t="s">
        <v>109</v>
      </c>
      <c r="E43" s="6">
        <v>29966</v>
      </c>
      <c r="F43" s="7" t="s">
        <v>31</v>
      </c>
      <c r="G43" s="5" t="s">
        <v>24</v>
      </c>
      <c r="H43" s="5" t="s">
        <v>62</v>
      </c>
      <c r="I43" s="5" t="s">
        <v>20</v>
      </c>
      <c r="J43" s="3">
        <v>26000</v>
      </c>
    </row>
    <row r="44" spans="2:10" ht="14.25" customHeight="1" x14ac:dyDescent="0.25"/>
    <row r="45" spans="2:10" ht="14.25" customHeight="1" x14ac:dyDescent="0.25"/>
    <row r="46" spans="2:10" ht="14.25" customHeight="1" x14ac:dyDescent="0.25"/>
    <row r="47" spans="2:10" ht="14.25" customHeight="1" x14ac:dyDescent="0.25"/>
    <row r="48" spans="2: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M2:N2"/>
    <mergeCell ref="M9:N9"/>
    <mergeCell ref="M19:N1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7011-3FD6-42D4-92F0-B208DB5BDCF3}">
  <dimension ref="B1:P1000"/>
  <sheetViews>
    <sheetView tabSelected="1" zoomScale="90" zoomScaleNormal="90" workbookViewId="0">
      <selection activeCell="N3" sqref="N3"/>
    </sheetView>
  </sheetViews>
  <sheetFormatPr defaultColWidth="14.3984375" defaultRowHeight="15" customHeight="1" x14ac:dyDescent="0.25"/>
  <cols>
    <col min="1" max="1" width="7.796875" customWidth="1"/>
    <col min="2" max="2" width="7.59765625" customWidth="1"/>
    <col min="3" max="3" width="12.3984375" customWidth="1"/>
    <col min="4" max="4" width="12.796875" customWidth="1"/>
    <col min="5" max="5" width="14.796875" customWidth="1"/>
    <col min="6" max="6" width="13.3984375" customWidth="1"/>
    <col min="7" max="7" width="10.796875" customWidth="1"/>
    <col min="8" max="9" width="8.59765625" customWidth="1"/>
    <col min="10" max="10" width="10.59765625" customWidth="1"/>
    <col min="11" max="12" width="8.59765625" customWidth="1"/>
    <col min="13" max="13" width="49.296875" customWidth="1"/>
    <col min="14" max="14" width="13.296875" customWidth="1"/>
    <col min="15" max="15" width="8.59765625" customWidth="1"/>
    <col min="16" max="26" width="7.796875" customWidth="1"/>
  </cols>
  <sheetData>
    <row r="1" spans="2:16" ht="14.25" customHeight="1" x14ac:dyDescent="0.25"/>
    <row r="2" spans="2:16" ht="14.25" customHeight="1" x14ac:dyDescent="0.3">
      <c r="C2" s="1" t="s">
        <v>0</v>
      </c>
      <c r="D2" s="1"/>
      <c r="E2" s="1"/>
      <c r="F2" s="1"/>
      <c r="G2" s="1"/>
      <c r="H2" s="1"/>
      <c r="M2" s="32" t="s">
        <v>1</v>
      </c>
      <c r="N2" s="33"/>
    </row>
    <row r="3" spans="2:16" ht="14.25" customHeight="1" x14ac:dyDescent="0.3">
      <c r="C3" s="1" t="s">
        <v>2</v>
      </c>
      <c r="D3" s="1"/>
      <c r="E3" s="1"/>
      <c r="F3" s="1"/>
      <c r="G3" s="1"/>
      <c r="H3" s="1"/>
      <c r="M3" s="2" t="s">
        <v>3</v>
      </c>
      <c r="N3" s="3">
        <f>SUM(Salary)</f>
        <v>2191000</v>
      </c>
      <c r="P3" s="31" t="str">
        <f ca="1">_xlfn.FORMULATEXT(N3)</f>
        <v>=SUM(Salary)</v>
      </c>
    </row>
    <row r="4" spans="2:16" ht="14.25" customHeight="1" x14ac:dyDescent="0.3">
      <c r="M4" s="2" t="s">
        <v>4</v>
      </c>
      <c r="N4" s="3">
        <f>AVERAGE(Salary)</f>
        <v>57657.894736842107</v>
      </c>
      <c r="P4" s="31" t="str">
        <f t="shared" ref="P4:P7" ca="1" si="0">_xlfn.FORMULATEXT(N4)</f>
        <v>=AVERAGE(Salary)</v>
      </c>
    </row>
    <row r="5" spans="2:16" ht="14.25" customHeight="1" x14ac:dyDescent="0.3">
      <c r="B5" s="2" t="s">
        <v>5</v>
      </c>
      <c r="C5" s="2" t="s">
        <v>6</v>
      </c>
      <c r="D5" s="2" t="s">
        <v>7</v>
      </c>
      <c r="E5" s="2" t="s">
        <v>8</v>
      </c>
      <c r="F5" s="2" t="s">
        <v>9</v>
      </c>
      <c r="G5" s="2" t="s">
        <v>10</v>
      </c>
      <c r="H5" s="2" t="s">
        <v>11</v>
      </c>
      <c r="I5" s="2" t="s">
        <v>12</v>
      </c>
      <c r="J5" s="2" t="s">
        <v>13</v>
      </c>
      <c r="M5" s="2" t="s">
        <v>14</v>
      </c>
      <c r="N5" s="3">
        <f>COUNT(Employees)</f>
        <v>38</v>
      </c>
      <c r="P5" s="31" t="str">
        <f t="shared" ca="1" si="0"/>
        <v>=COUNT(Employees)</v>
      </c>
    </row>
    <row r="6" spans="2:16" ht="14.25" customHeight="1" x14ac:dyDescent="0.3">
      <c r="B6" s="4">
        <v>150834</v>
      </c>
      <c r="C6" s="5" t="s">
        <v>15</v>
      </c>
      <c r="D6" s="5" t="s">
        <v>16</v>
      </c>
      <c r="E6" s="6">
        <v>31199</v>
      </c>
      <c r="F6" s="7" t="s">
        <v>17</v>
      </c>
      <c r="G6" s="5" t="s">
        <v>18</v>
      </c>
      <c r="H6" s="5" t="s">
        <v>19</v>
      </c>
      <c r="I6" s="5" t="s">
        <v>20</v>
      </c>
      <c r="J6" s="3">
        <v>48000</v>
      </c>
      <c r="M6" s="2" t="s">
        <v>21</v>
      </c>
      <c r="N6" s="3">
        <f>MAX(Salary)</f>
        <v>92000</v>
      </c>
      <c r="P6" s="31" t="str">
        <f t="shared" ca="1" si="0"/>
        <v>=MAX(Salary)</v>
      </c>
    </row>
    <row r="7" spans="2:16" ht="14.25" customHeight="1" x14ac:dyDescent="0.3">
      <c r="B7" s="4">
        <v>150784</v>
      </c>
      <c r="C7" s="5" t="s">
        <v>22</v>
      </c>
      <c r="D7" s="5" t="s">
        <v>23</v>
      </c>
      <c r="E7" s="6">
        <v>28365</v>
      </c>
      <c r="F7" s="7" t="s">
        <v>17</v>
      </c>
      <c r="G7" s="5" t="s">
        <v>24</v>
      </c>
      <c r="H7" s="5" t="s">
        <v>25</v>
      </c>
      <c r="I7" s="5" t="s">
        <v>20</v>
      </c>
      <c r="J7" s="3">
        <v>35000</v>
      </c>
      <c r="M7" s="2" t="s">
        <v>26</v>
      </c>
      <c r="N7" s="3">
        <f>MIN(Salary)</f>
        <v>15000</v>
      </c>
      <c r="P7" s="31" t="str">
        <f t="shared" ca="1" si="0"/>
        <v>=MIN(Salary)</v>
      </c>
    </row>
    <row r="8" spans="2:16" ht="14.25" customHeight="1" x14ac:dyDescent="0.3">
      <c r="B8" s="4">
        <v>150791</v>
      </c>
      <c r="C8" s="5" t="s">
        <v>27</v>
      </c>
      <c r="D8" s="5" t="s">
        <v>28</v>
      </c>
      <c r="E8" s="6">
        <v>23346</v>
      </c>
      <c r="F8" s="7" t="s">
        <v>17</v>
      </c>
      <c r="G8" s="5" t="s">
        <v>18</v>
      </c>
      <c r="H8" s="5" t="s">
        <v>25</v>
      </c>
      <c r="I8" s="5" t="s">
        <v>20</v>
      </c>
      <c r="J8" s="3">
        <v>67000</v>
      </c>
    </row>
    <row r="9" spans="2:16" ht="14.25" customHeight="1" x14ac:dyDescent="0.3">
      <c r="B9" s="4">
        <v>150940</v>
      </c>
      <c r="C9" s="5" t="s">
        <v>29</v>
      </c>
      <c r="D9" s="5" t="s">
        <v>30</v>
      </c>
      <c r="E9" s="6">
        <v>26906</v>
      </c>
      <c r="F9" s="7" t="s">
        <v>31</v>
      </c>
      <c r="G9" s="5" t="s">
        <v>24</v>
      </c>
      <c r="H9" s="5" t="s">
        <v>32</v>
      </c>
      <c r="I9" s="5" t="s">
        <v>33</v>
      </c>
      <c r="J9" s="3">
        <v>87000</v>
      </c>
      <c r="M9" s="32" t="s">
        <v>34</v>
      </c>
      <c r="N9" s="33"/>
    </row>
    <row r="10" spans="2:16" ht="14.25" customHeight="1" x14ac:dyDescent="0.3">
      <c r="B10" s="4">
        <v>150777</v>
      </c>
      <c r="C10" s="5" t="s">
        <v>35</v>
      </c>
      <c r="D10" s="5" t="s">
        <v>36</v>
      </c>
      <c r="E10" s="6">
        <v>21123</v>
      </c>
      <c r="F10" s="7" t="s">
        <v>31</v>
      </c>
      <c r="G10" s="5" t="s">
        <v>18</v>
      </c>
      <c r="H10" s="5" t="s">
        <v>37</v>
      </c>
      <c r="I10" s="5" t="s">
        <v>20</v>
      </c>
      <c r="J10" s="3">
        <v>22000</v>
      </c>
      <c r="M10" s="3" t="s">
        <v>38</v>
      </c>
      <c r="N10" s="3">
        <f>COUNTIF(Region,"North")</f>
        <v>10</v>
      </c>
      <c r="P10" s="31" t="str">
        <f ca="1">_xlfn.FORMULATEXT(N10)</f>
        <v>=COUNTIF(Region,"North")</v>
      </c>
    </row>
    <row r="11" spans="2:16" ht="14.25" customHeight="1" x14ac:dyDescent="0.3">
      <c r="B11" s="4">
        <v>150805</v>
      </c>
      <c r="C11" s="5" t="s">
        <v>27</v>
      </c>
      <c r="D11" s="5" t="s">
        <v>39</v>
      </c>
      <c r="E11" s="6">
        <v>26172</v>
      </c>
      <c r="F11" s="7" t="s">
        <v>31</v>
      </c>
      <c r="G11" s="5" t="s">
        <v>18</v>
      </c>
      <c r="H11" s="5" t="s">
        <v>40</v>
      </c>
      <c r="I11" s="5" t="s">
        <v>20</v>
      </c>
      <c r="J11" s="3">
        <v>91000</v>
      </c>
      <c r="M11" s="3" t="s">
        <v>41</v>
      </c>
      <c r="N11" s="3">
        <f>AVERAGEIFS(Salary,Department,"Sales",Region,"North")</f>
        <v>52000</v>
      </c>
      <c r="P11" s="31" t="str">
        <f t="shared" ref="P11:P12" ca="1" si="1">_xlfn.FORMULATEXT(N11)</f>
        <v>=AVERAGEIFS(Salary,Department,"Sales",Region,"North")</v>
      </c>
    </row>
    <row r="12" spans="2:16" ht="14.25" customHeight="1" x14ac:dyDescent="0.3">
      <c r="B12" s="4">
        <v>150990</v>
      </c>
      <c r="C12" s="5" t="s">
        <v>42</v>
      </c>
      <c r="D12" s="5" t="s">
        <v>43</v>
      </c>
      <c r="E12" s="6">
        <v>36400</v>
      </c>
      <c r="F12" s="7" t="s">
        <v>31</v>
      </c>
      <c r="G12" s="5" t="s">
        <v>18</v>
      </c>
      <c r="H12" s="5" t="s">
        <v>44</v>
      </c>
      <c r="I12" s="5" t="s">
        <v>45</v>
      </c>
      <c r="J12" s="3">
        <v>77000</v>
      </c>
      <c r="M12" s="3" t="s">
        <v>46</v>
      </c>
      <c r="N12" s="3">
        <f>_xlfn.MAXIFS(Salary,Department,"Digital Marketing")</f>
        <v>92000</v>
      </c>
      <c r="P12" s="31" t="str">
        <f t="shared" ca="1" si="1"/>
        <v>=MAXIFS(Salary,Department,"Digital Marketing")</v>
      </c>
    </row>
    <row r="13" spans="2:16" ht="14.25" customHeight="1" x14ac:dyDescent="0.3">
      <c r="B13" s="4">
        <v>150989</v>
      </c>
      <c r="C13" s="5" t="s">
        <v>47</v>
      </c>
      <c r="D13" s="5" t="s">
        <v>43</v>
      </c>
      <c r="E13" s="6">
        <v>33113</v>
      </c>
      <c r="F13" s="7" t="s">
        <v>31</v>
      </c>
      <c r="G13" s="5" t="s">
        <v>18</v>
      </c>
      <c r="H13" s="5" t="s">
        <v>25</v>
      </c>
      <c r="I13" s="5" t="s">
        <v>45</v>
      </c>
      <c r="J13" s="3">
        <v>45000</v>
      </c>
      <c r="N13" s="8"/>
    </row>
    <row r="14" spans="2:16" ht="14.25" customHeight="1" x14ac:dyDescent="0.3">
      <c r="B14" s="4">
        <v>150881</v>
      </c>
      <c r="C14" s="5" t="s">
        <v>48</v>
      </c>
      <c r="D14" s="5" t="s">
        <v>49</v>
      </c>
      <c r="E14" s="6">
        <v>30337</v>
      </c>
      <c r="F14" s="7" t="s">
        <v>31</v>
      </c>
      <c r="G14" s="5" t="s">
        <v>24</v>
      </c>
      <c r="H14" s="5" t="s">
        <v>25</v>
      </c>
      <c r="I14" s="5" t="s">
        <v>50</v>
      </c>
      <c r="J14" s="3">
        <v>92000</v>
      </c>
      <c r="N14" s="8"/>
    </row>
    <row r="15" spans="2:16" ht="14.25" customHeight="1" x14ac:dyDescent="0.3">
      <c r="B15" s="4">
        <v>150814</v>
      </c>
      <c r="C15" s="5" t="s">
        <v>51</v>
      </c>
      <c r="D15" s="5" t="s">
        <v>52</v>
      </c>
      <c r="E15" s="6">
        <v>26246</v>
      </c>
      <c r="F15" s="7" t="s">
        <v>31</v>
      </c>
      <c r="G15" s="5" t="s">
        <v>18</v>
      </c>
      <c r="H15" s="5" t="s">
        <v>32</v>
      </c>
      <c r="I15" s="5" t="s">
        <v>20</v>
      </c>
      <c r="J15" s="3">
        <v>50000</v>
      </c>
      <c r="M15" s="8"/>
      <c r="N15" s="8"/>
    </row>
    <row r="16" spans="2:16" ht="14.25" customHeight="1" x14ac:dyDescent="0.3">
      <c r="B16" s="4">
        <v>150937</v>
      </c>
      <c r="C16" s="5" t="s">
        <v>53</v>
      </c>
      <c r="D16" s="5" t="s">
        <v>54</v>
      </c>
      <c r="E16" s="6">
        <v>24700</v>
      </c>
      <c r="F16" s="7" t="s">
        <v>31</v>
      </c>
      <c r="G16" s="5" t="s">
        <v>18</v>
      </c>
      <c r="H16" s="5" t="s">
        <v>44</v>
      </c>
      <c r="I16" s="5" t="s">
        <v>33</v>
      </c>
      <c r="J16" s="3">
        <v>37000</v>
      </c>
    </row>
    <row r="17" spans="2:16" ht="14.25" customHeight="1" x14ac:dyDescent="0.3">
      <c r="B17" s="4">
        <v>150888</v>
      </c>
      <c r="C17" s="5" t="s">
        <v>55</v>
      </c>
      <c r="D17" s="5" t="s">
        <v>56</v>
      </c>
      <c r="E17" s="6">
        <v>29221</v>
      </c>
      <c r="F17" s="7" t="s">
        <v>31</v>
      </c>
      <c r="G17" s="5" t="s">
        <v>18</v>
      </c>
      <c r="H17" s="5" t="s">
        <v>44</v>
      </c>
      <c r="I17" s="5" t="s">
        <v>50</v>
      </c>
      <c r="J17" s="3">
        <v>43000</v>
      </c>
      <c r="M17" s="9" t="s">
        <v>57</v>
      </c>
    </row>
    <row r="18" spans="2:16" ht="14.25" customHeight="1" x14ac:dyDescent="0.3">
      <c r="B18" s="4">
        <v>150865</v>
      </c>
      <c r="C18" s="5" t="s">
        <v>58</v>
      </c>
      <c r="D18" s="5" t="s">
        <v>56</v>
      </c>
      <c r="E18" s="6">
        <v>31279</v>
      </c>
      <c r="F18" s="7" t="s">
        <v>17</v>
      </c>
      <c r="G18" s="5" t="s">
        <v>18</v>
      </c>
      <c r="H18" s="5" t="s">
        <v>59</v>
      </c>
      <c r="I18" s="5" t="s">
        <v>50</v>
      </c>
      <c r="J18" s="3">
        <v>90000</v>
      </c>
    </row>
    <row r="19" spans="2:16" ht="14.25" customHeight="1" x14ac:dyDescent="0.3">
      <c r="B19" s="4">
        <v>150858</v>
      </c>
      <c r="C19" s="5" t="s">
        <v>60</v>
      </c>
      <c r="D19" s="5" t="s">
        <v>61</v>
      </c>
      <c r="E19" s="6">
        <v>34846</v>
      </c>
      <c r="F19" s="7" t="s">
        <v>31</v>
      </c>
      <c r="G19" s="5" t="s">
        <v>18</v>
      </c>
      <c r="H19" s="5" t="s">
        <v>62</v>
      </c>
      <c r="I19" s="5" t="s">
        <v>50</v>
      </c>
      <c r="J19" s="3">
        <v>34000</v>
      </c>
      <c r="M19" s="32" t="s">
        <v>110</v>
      </c>
      <c r="N19" s="33"/>
    </row>
    <row r="20" spans="2:16" ht="14.25" customHeight="1" x14ac:dyDescent="0.3">
      <c r="B20" s="4">
        <v>150930</v>
      </c>
      <c r="C20" s="5" t="s">
        <v>63</v>
      </c>
      <c r="D20" s="5" t="s">
        <v>64</v>
      </c>
      <c r="E20" s="6">
        <v>37027</v>
      </c>
      <c r="F20" s="7" t="s">
        <v>31</v>
      </c>
      <c r="G20" s="5" t="s">
        <v>18</v>
      </c>
      <c r="H20" s="5" t="s">
        <v>25</v>
      </c>
      <c r="I20" s="5" t="s">
        <v>33</v>
      </c>
      <c r="J20" s="3">
        <v>82000</v>
      </c>
      <c r="M20" s="2" t="s">
        <v>65</v>
      </c>
      <c r="N20" s="2" t="s">
        <v>20</v>
      </c>
    </row>
    <row r="21" spans="2:16" ht="14.25" customHeight="1" x14ac:dyDescent="0.3">
      <c r="B21" s="4">
        <v>150894</v>
      </c>
      <c r="C21" s="5" t="s">
        <v>66</v>
      </c>
      <c r="D21" s="5" t="s">
        <v>67</v>
      </c>
      <c r="E21" s="6">
        <v>37124</v>
      </c>
      <c r="F21" s="7" t="s">
        <v>31</v>
      </c>
      <c r="G21" s="5" t="s">
        <v>18</v>
      </c>
      <c r="H21" s="5" t="s">
        <v>32</v>
      </c>
      <c r="I21" s="5" t="s">
        <v>33</v>
      </c>
      <c r="J21" s="3">
        <v>67000</v>
      </c>
      <c r="M21" s="5" t="s">
        <v>19</v>
      </c>
      <c r="N21" s="3">
        <f>SUMIFS(Salary,Department,M21,Region,N20)</f>
        <v>48000</v>
      </c>
      <c r="P21" s="31" t="str">
        <f ca="1">_xlfn.FORMULATEXT(N21)</f>
        <v>=SUMIFS(Salary,Department,M21,Region,N20)</v>
      </c>
    </row>
    <row r="22" spans="2:16" ht="14.25" customHeight="1" x14ac:dyDescent="0.3">
      <c r="B22" s="4">
        <v>150947</v>
      </c>
      <c r="C22" s="5" t="s">
        <v>68</v>
      </c>
      <c r="D22" s="5" t="s">
        <v>69</v>
      </c>
      <c r="E22" s="6">
        <v>33449</v>
      </c>
      <c r="F22" s="7" t="s">
        <v>17</v>
      </c>
      <c r="G22" s="5" t="s">
        <v>18</v>
      </c>
      <c r="H22" s="5" t="s">
        <v>62</v>
      </c>
      <c r="I22" s="5" t="s">
        <v>33</v>
      </c>
      <c r="J22" s="3">
        <v>85000</v>
      </c>
      <c r="M22" s="8"/>
      <c r="N22" s="8"/>
    </row>
    <row r="23" spans="2:16" ht="14.25" customHeight="1" x14ac:dyDescent="0.3">
      <c r="B23" s="4">
        <v>150905</v>
      </c>
      <c r="C23" s="5" t="s">
        <v>70</v>
      </c>
      <c r="D23" s="5" t="s">
        <v>71</v>
      </c>
      <c r="E23" s="6">
        <v>30819</v>
      </c>
      <c r="F23" s="7" t="s">
        <v>17</v>
      </c>
      <c r="G23" s="5" t="s">
        <v>24</v>
      </c>
      <c r="H23" s="5" t="s">
        <v>19</v>
      </c>
      <c r="I23" s="5" t="s">
        <v>33</v>
      </c>
      <c r="J23" s="3">
        <v>62000</v>
      </c>
      <c r="M23" s="8"/>
      <c r="N23" s="8"/>
    </row>
    <row r="24" spans="2:16" ht="14.25" customHeight="1" x14ac:dyDescent="0.3">
      <c r="B24" s="4">
        <v>150995</v>
      </c>
      <c r="C24" s="5" t="s">
        <v>72</v>
      </c>
      <c r="D24" s="5" t="s">
        <v>73</v>
      </c>
      <c r="E24" s="6">
        <v>35330</v>
      </c>
      <c r="F24" s="7" t="s">
        <v>31</v>
      </c>
      <c r="G24" s="5" t="s">
        <v>18</v>
      </c>
      <c r="H24" s="5" t="s">
        <v>32</v>
      </c>
      <c r="I24" s="5" t="s">
        <v>45</v>
      </c>
      <c r="J24" s="3">
        <v>15000</v>
      </c>
      <c r="M24" s="8"/>
      <c r="N24" s="8"/>
    </row>
    <row r="25" spans="2:16" ht="14.25" customHeight="1" x14ac:dyDescent="0.3">
      <c r="B25" s="4">
        <v>150912</v>
      </c>
      <c r="C25" s="5" t="s">
        <v>74</v>
      </c>
      <c r="D25" s="5" t="s">
        <v>75</v>
      </c>
      <c r="E25" s="6">
        <v>37629</v>
      </c>
      <c r="F25" s="7" t="s">
        <v>17</v>
      </c>
      <c r="G25" s="5" t="s">
        <v>18</v>
      </c>
      <c r="H25" s="5" t="s">
        <v>76</v>
      </c>
      <c r="I25" s="5" t="s">
        <v>33</v>
      </c>
      <c r="J25" s="3">
        <v>81000</v>
      </c>
      <c r="M25" s="8"/>
      <c r="N25" s="8"/>
    </row>
    <row r="26" spans="2:16" ht="14.25" customHeight="1" x14ac:dyDescent="0.3">
      <c r="B26" s="4">
        <v>150921</v>
      </c>
      <c r="C26" s="5" t="s">
        <v>77</v>
      </c>
      <c r="D26" s="5" t="s">
        <v>78</v>
      </c>
      <c r="E26" s="6">
        <v>38092</v>
      </c>
      <c r="F26" s="7" t="s">
        <v>31</v>
      </c>
      <c r="G26" s="5" t="s">
        <v>18</v>
      </c>
      <c r="H26" s="5" t="s">
        <v>79</v>
      </c>
      <c r="I26" s="5" t="s">
        <v>33</v>
      </c>
      <c r="J26" s="3">
        <v>19000</v>
      </c>
      <c r="M26" s="8"/>
      <c r="N26" s="8"/>
    </row>
    <row r="27" spans="2:16" ht="14.25" customHeight="1" x14ac:dyDescent="0.3">
      <c r="B27" s="4">
        <v>150851</v>
      </c>
      <c r="C27" s="5" t="s">
        <v>80</v>
      </c>
      <c r="D27" s="5" t="s">
        <v>81</v>
      </c>
      <c r="E27" s="6">
        <v>29368</v>
      </c>
      <c r="F27" s="7" t="s">
        <v>31</v>
      </c>
      <c r="G27" s="5" t="s">
        <v>24</v>
      </c>
      <c r="H27" s="5" t="s">
        <v>32</v>
      </c>
      <c r="I27" s="5" t="s">
        <v>50</v>
      </c>
      <c r="J27" s="3">
        <v>75000</v>
      </c>
      <c r="M27" s="8"/>
      <c r="N27" s="8"/>
    </row>
    <row r="28" spans="2:16" ht="14.25" customHeight="1" x14ac:dyDescent="0.3">
      <c r="B28" s="4">
        <v>150867</v>
      </c>
      <c r="C28" s="5" t="s">
        <v>82</v>
      </c>
      <c r="D28" s="5" t="s">
        <v>83</v>
      </c>
      <c r="E28" s="6">
        <v>29028</v>
      </c>
      <c r="F28" s="7" t="s">
        <v>17</v>
      </c>
      <c r="G28" s="5" t="s">
        <v>24</v>
      </c>
      <c r="H28" s="5" t="s">
        <v>79</v>
      </c>
      <c r="I28" s="5" t="s">
        <v>50</v>
      </c>
      <c r="J28" s="3">
        <v>49000</v>
      </c>
      <c r="M28" s="8"/>
      <c r="N28" s="8"/>
    </row>
    <row r="29" spans="2:16" ht="14.25" customHeight="1" x14ac:dyDescent="0.3">
      <c r="B29" s="4">
        <v>150899</v>
      </c>
      <c r="C29" s="5" t="s">
        <v>84</v>
      </c>
      <c r="D29" s="5" t="s">
        <v>85</v>
      </c>
      <c r="E29" s="6">
        <v>37400</v>
      </c>
      <c r="F29" s="7" t="s">
        <v>31</v>
      </c>
      <c r="G29" s="5" t="s">
        <v>18</v>
      </c>
      <c r="H29" s="5" t="s">
        <v>62</v>
      </c>
      <c r="I29" s="5" t="s">
        <v>33</v>
      </c>
      <c r="J29" s="3">
        <v>50000</v>
      </c>
      <c r="M29" s="8"/>
      <c r="N29" s="8"/>
    </row>
    <row r="30" spans="2:16" ht="14.25" customHeight="1" x14ac:dyDescent="0.3">
      <c r="B30" s="4">
        <v>150975</v>
      </c>
      <c r="C30" s="5" t="s">
        <v>86</v>
      </c>
      <c r="D30" s="5" t="s">
        <v>87</v>
      </c>
      <c r="E30" s="6">
        <v>31478</v>
      </c>
      <c r="F30" s="7" t="s">
        <v>31</v>
      </c>
      <c r="G30" s="5" t="s">
        <v>18</v>
      </c>
      <c r="H30" s="5" t="s">
        <v>79</v>
      </c>
      <c r="I30" s="5" t="s">
        <v>45</v>
      </c>
      <c r="J30" s="3">
        <v>83000</v>
      </c>
      <c r="M30" s="8"/>
      <c r="N30" s="8"/>
    </row>
    <row r="31" spans="2:16" ht="14.25" customHeight="1" x14ac:dyDescent="0.3">
      <c r="B31" s="4">
        <v>150901</v>
      </c>
      <c r="C31" s="5" t="s">
        <v>88</v>
      </c>
      <c r="D31" s="5" t="s">
        <v>89</v>
      </c>
      <c r="E31" s="6">
        <v>32946</v>
      </c>
      <c r="F31" s="7" t="s">
        <v>17</v>
      </c>
      <c r="G31" s="5" t="s">
        <v>18</v>
      </c>
      <c r="H31" s="5" t="s">
        <v>90</v>
      </c>
      <c r="I31" s="5" t="s">
        <v>33</v>
      </c>
      <c r="J31" s="3">
        <v>53000</v>
      </c>
      <c r="M31" s="8"/>
      <c r="N31" s="8"/>
    </row>
    <row r="32" spans="2:16" ht="14.25" customHeight="1" x14ac:dyDescent="0.3">
      <c r="B32" s="4">
        <v>150968</v>
      </c>
      <c r="C32" s="5" t="s">
        <v>91</v>
      </c>
      <c r="D32" s="5" t="s">
        <v>92</v>
      </c>
      <c r="E32" s="6">
        <v>37208</v>
      </c>
      <c r="F32" s="7" t="s">
        <v>31</v>
      </c>
      <c r="G32" s="5" t="s">
        <v>18</v>
      </c>
      <c r="H32" s="5" t="s">
        <v>76</v>
      </c>
      <c r="I32" s="5" t="s">
        <v>33</v>
      </c>
      <c r="J32" s="3">
        <v>65000</v>
      </c>
    </row>
    <row r="33" spans="2:10" ht="14.25" customHeight="1" x14ac:dyDescent="0.3">
      <c r="B33" s="4">
        <v>150773</v>
      </c>
      <c r="C33" s="5" t="s">
        <v>93</v>
      </c>
      <c r="D33" s="5" t="s">
        <v>94</v>
      </c>
      <c r="E33" s="6">
        <v>26860</v>
      </c>
      <c r="F33" s="7" t="s">
        <v>31</v>
      </c>
      <c r="G33" s="5" t="s">
        <v>18</v>
      </c>
      <c r="H33" s="5" t="s">
        <v>79</v>
      </c>
      <c r="I33" s="5" t="s">
        <v>20</v>
      </c>
      <c r="J33" s="3">
        <v>85000</v>
      </c>
    </row>
    <row r="34" spans="2:10" ht="14.25" customHeight="1" x14ac:dyDescent="0.3">
      <c r="B34" s="4">
        <v>150840</v>
      </c>
      <c r="C34" s="5" t="s">
        <v>63</v>
      </c>
      <c r="D34" s="5" t="s">
        <v>95</v>
      </c>
      <c r="E34" s="6">
        <v>23136</v>
      </c>
      <c r="F34" s="7" t="s">
        <v>17</v>
      </c>
      <c r="G34" s="5" t="s">
        <v>18</v>
      </c>
      <c r="H34" s="5" t="s">
        <v>32</v>
      </c>
      <c r="I34" s="5" t="s">
        <v>50</v>
      </c>
      <c r="J34" s="3">
        <v>20000</v>
      </c>
    </row>
    <row r="35" spans="2:10" ht="14.25" customHeight="1" x14ac:dyDescent="0.3">
      <c r="B35" s="4">
        <v>150850</v>
      </c>
      <c r="C35" s="5" t="s">
        <v>53</v>
      </c>
      <c r="D35" s="5" t="s">
        <v>96</v>
      </c>
      <c r="E35" s="6">
        <v>32027</v>
      </c>
      <c r="F35" s="7" t="s">
        <v>31</v>
      </c>
      <c r="G35" s="5" t="s">
        <v>18</v>
      </c>
      <c r="H35" s="5" t="s">
        <v>62</v>
      </c>
      <c r="I35" s="5" t="s">
        <v>50</v>
      </c>
      <c r="J35" s="3">
        <v>47000</v>
      </c>
    </row>
    <row r="36" spans="2:10" ht="14.25" customHeight="1" x14ac:dyDescent="0.3">
      <c r="B36" s="4">
        <v>150962</v>
      </c>
      <c r="C36" s="5" t="s">
        <v>97</v>
      </c>
      <c r="D36" s="5" t="s">
        <v>98</v>
      </c>
      <c r="E36" s="6">
        <v>37773</v>
      </c>
      <c r="F36" s="7" t="s">
        <v>17</v>
      </c>
      <c r="G36" s="5" t="s">
        <v>18</v>
      </c>
      <c r="H36" s="5" t="s">
        <v>40</v>
      </c>
      <c r="I36" s="5" t="s">
        <v>33</v>
      </c>
      <c r="J36" s="3">
        <v>87000</v>
      </c>
    </row>
    <row r="37" spans="2:10" ht="14.25" customHeight="1" x14ac:dyDescent="0.3">
      <c r="B37" s="4">
        <v>150954</v>
      </c>
      <c r="C37" s="5" t="s">
        <v>99</v>
      </c>
      <c r="D37" s="5" t="s">
        <v>98</v>
      </c>
      <c r="E37" s="6">
        <v>35495</v>
      </c>
      <c r="F37" s="7" t="s">
        <v>17</v>
      </c>
      <c r="G37" s="5" t="s">
        <v>18</v>
      </c>
      <c r="H37" s="5" t="s">
        <v>90</v>
      </c>
      <c r="I37" s="5" t="s">
        <v>33</v>
      </c>
      <c r="J37" s="3">
        <v>57000</v>
      </c>
    </row>
    <row r="38" spans="2:10" ht="14.25" customHeight="1" x14ac:dyDescent="0.3">
      <c r="B38" s="4">
        <v>150874</v>
      </c>
      <c r="C38" s="5" t="s">
        <v>100</v>
      </c>
      <c r="D38" s="5" t="s">
        <v>98</v>
      </c>
      <c r="E38" s="6">
        <v>37890</v>
      </c>
      <c r="F38" s="7" t="s">
        <v>17</v>
      </c>
      <c r="G38" s="5" t="s">
        <v>18</v>
      </c>
      <c r="H38" s="5" t="s">
        <v>37</v>
      </c>
      <c r="I38" s="5" t="s">
        <v>50</v>
      </c>
      <c r="J38" s="3">
        <v>27000</v>
      </c>
    </row>
    <row r="39" spans="2:10" ht="14.25" customHeight="1" x14ac:dyDescent="0.3">
      <c r="B39" s="4">
        <v>150798</v>
      </c>
      <c r="C39" s="5" t="s">
        <v>101</v>
      </c>
      <c r="D39" s="5" t="s">
        <v>98</v>
      </c>
      <c r="E39" s="6">
        <v>28276</v>
      </c>
      <c r="F39" s="7" t="s">
        <v>17</v>
      </c>
      <c r="G39" s="5" t="s">
        <v>18</v>
      </c>
      <c r="H39" s="5" t="s">
        <v>25</v>
      </c>
      <c r="I39" s="5" t="s">
        <v>20</v>
      </c>
      <c r="J39" s="3">
        <v>81000</v>
      </c>
    </row>
    <row r="40" spans="2:10" ht="14.25" customHeight="1" x14ac:dyDescent="0.3">
      <c r="B40" s="4">
        <v>150830</v>
      </c>
      <c r="C40" s="5" t="s">
        <v>102</v>
      </c>
      <c r="D40" s="5" t="s">
        <v>103</v>
      </c>
      <c r="E40" s="6">
        <v>29037</v>
      </c>
      <c r="F40" s="7" t="s">
        <v>17</v>
      </c>
      <c r="G40" s="5" t="s">
        <v>18</v>
      </c>
      <c r="H40" s="5" t="s">
        <v>90</v>
      </c>
      <c r="I40" s="5" t="s">
        <v>20</v>
      </c>
      <c r="J40" s="3">
        <v>52000</v>
      </c>
    </row>
    <row r="41" spans="2:10" ht="14.25" customHeight="1" x14ac:dyDescent="0.3">
      <c r="B41" s="4">
        <v>150929</v>
      </c>
      <c r="C41" s="5" t="s">
        <v>104</v>
      </c>
      <c r="D41" s="5" t="s">
        <v>105</v>
      </c>
      <c r="E41" s="6">
        <v>26739</v>
      </c>
      <c r="F41" s="7" t="s">
        <v>31</v>
      </c>
      <c r="G41" s="5" t="s">
        <v>18</v>
      </c>
      <c r="H41" s="5" t="s">
        <v>37</v>
      </c>
      <c r="I41" s="5" t="s">
        <v>33</v>
      </c>
      <c r="J41" s="3">
        <v>58000</v>
      </c>
    </row>
    <row r="42" spans="2:10" ht="14.25" customHeight="1" x14ac:dyDescent="0.3">
      <c r="B42" s="4">
        <v>150982</v>
      </c>
      <c r="C42" s="5" t="s">
        <v>106</v>
      </c>
      <c r="D42" s="5" t="s">
        <v>107</v>
      </c>
      <c r="E42" s="6">
        <v>35574</v>
      </c>
      <c r="F42" s="7" t="s">
        <v>31</v>
      </c>
      <c r="G42" s="5" t="s">
        <v>18</v>
      </c>
      <c r="H42" s="5" t="s">
        <v>37</v>
      </c>
      <c r="I42" s="5" t="s">
        <v>45</v>
      </c>
      <c r="J42" s="3">
        <v>47000</v>
      </c>
    </row>
    <row r="43" spans="2:10" ht="14.25" customHeight="1" x14ac:dyDescent="0.3">
      <c r="B43" s="4">
        <v>150821</v>
      </c>
      <c r="C43" s="5" t="s">
        <v>108</v>
      </c>
      <c r="D43" s="5" t="s">
        <v>109</v>
      </c>
      <c r="E43" s="6">
        <v>29966</v>
      </c>
      <c r="F43" s="7" t="s">
        <v>31</v>
      </c>
      <c r="G43" s="5" t="s">
        <v>24</v>
      </c>
      <c r="H43" s="5" t="s">
        <v>62</v>
      </c>
      <c r="I43" s="5" t="s">
        <v>20</v>
      </c>
      <c r="J43" s="3">
        <v>26000</v>
      </c>
    </row>
    <row r="44" spans="2:10" ht="14.25" customHeight="1" x14ac:dyDescent="0.25"/>
    <row r="45" spans="2:10" ht="14.25" customHeight="1" x14ac:dyDescent="0.25"/>
    <row r="46" spans="2:10" ht="14.25" customHeight="1" x14ac:dyDescent="0.25"/>
    <row r="47" spans="2:10" ht="14.25" customHeight="1" x14ac:dyDescent="0.25"/>
    <row r="48" spans="2: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M2:N2"/>
    <mergeCell ref="M9:N9"/>
    <mergeCell ref="M19:N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6E2C-7F0E-4BBD-9A6D-BFDE5CC291A7}">
  <dimension ref="A1"/>
  <sheetViews>
    <sheetView showGridLines="0" zoomScale="70" zoomScaleNormal="70" workbookViewId="0">
      <selection activeCell="V30" sqref="V3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DEB86-4796-4666-84B6-ADC4A804CAAB}">
  <dimension ref="A1:I39"/>
  <sheetViews>
    <sheetView zoomScale="90" zoomScaleNormal="90" workbookViewId="0">
      <selection activeCell="G14" sqref="G14"/>
    </sheetView>
  </sheetViews>
  <sheetFormatPr defaultRowHeight="13.8" x14ac:dyDescent="0.25"/>
  <cols>
    <col min="1" max="1" width="9.59765625" customWidth="1"/>
    <col min="2" max="3" width="13.09765625" customWidth="1"/>
    <col min="4" max="4" width="10.8984375" customWidth="1"/>
    <col min="5" max="5" width="9.296875" customWidth="1"/>
    <col min="6" max="6" width="11.09765625" customWidth="1"/>
    <col min="7" max="7" width="21.296875" customWidth="1"/>
    <col min="8" max="8" width="8.8984375" customWidth="1"/>
    <col min="9" max="9" width="12.8984375" customWidth="1"/>
    <col min="10" max="10" width="22.59765625" customWidth="1"/>
  </cols>
  <sheetData>
    <row r="1" spans="1:9" ht="14.4" x14ac:dyDescent="0.3">
      <c r="A1" s="23" t="s">
        <v>5</v>
      </c>
      <c r="B1" s="24" t="s">
        <v>6</v>
      </c>
      <c r="C1" s="24" t="s">
        <v>7</v>
      </c>
      <c r="D1" s="24" t="s">
        <v>8</v>
      </c>
      <c r="E1" s="24" t="s">
        <v>9</v>
      </c>
      <c r="F1" s="24" t="s">
        <v>10</v>
      </c>
      <c r="G1" s="24" t="s">
        <v>11</v>
      </c>
      <c r="H1" s="24" t="s">
        <v>12</v>
      </c>
      <c r="I1" s="25" t="s">
        <v>13</v>
      </c>
    </row>
    <row r="2" spans="1:9" ht="14.4" x14ac:dyDescent="0.3">
      <c r="A2" s="21">
        <v>150834</v>
      </c>
      <c r="B2" s="5" t="s">
        <v>15</v>
      </c>
      <c r="C2" s="5" t="s">
        <v>16</v>
      </c>
      <c r="D2" s="6">
        <v>31199</v>
      </c>
      <c r="E2" s="7" t="s">
        <v>17</v>
      </c>
      <c r="F2" s="5" t="s">
        <v>18</v>
      </c>
      <c r="G2" s="5" t="s">
        <v>19</v>
      </c>
      <c r="H2" s="5" t="s">
        <v>20</v>
      </c>
      <c r="I2" s="22">
        <v>48000</v>
      </c>
    </row>
    <row r="3" spans="1:9" ht="14.4" x14ac:dyDescent="0.3">
      <c r="A3" s="21">
        <v>150784</v>
      </c>
      <c r="B3" s="5" t="s">
        <v>22</v>
      </c>
      <c r="C3" s="5" t="s">
        <v>23</v>
      </c>
      <c r="D3" s="6">
        <v>28365</v>
      </c>
      <c r="E3" s="7" t="s">
        <v>17</v>
      </c>
      <c r="F3" s="5" t="s">
        <v>24</v>
      </c>
      <c r="G3" s="5" t="s">
        <v>25</v>
      </c>
      <c r="H3" s="5" t="s">
        <v>20</v>
      </c>
      <c r="I3" s="22">
        <v>35000</v>
      </c>
    </row>
    <row r="4" spans="1:9" ht="14.4" x14ac:dyDescent="0.3">
      <c r="A4" s="21">
        <v>150791</v>
      </c>
      <c r="B4" s="5" t="s">
        <v>27</v>
      </c>
      <c r="C4" s="5" t="s">
        <v>28</v>
      </c>
      <c r="D4" s="6">
        <v>23346</v>
      </c>
      <c r="E4" s="7" t="s">
        <v>17</v>
      </c>
      <c r="F4" s="5" t="s">
        <v>18</v>
      </c>
      <c r="G4" s="5" t="s">
        <v>25</v>
      </c>
      <c r="H4" s="5" t="s">
        <v>20</v>
      </c>
      <c r="I4" s="22">
        <v>67000</v>
      </c>
    </row>
    <row r="5" spans="1:9" ht="14.4" x14ac:dyDescent="0.3">
      <c r="A5" s="21">
        <v>150940</v>
      </c>
      <c r="B5" s="5" t="s">
        <v>29</v>
      </c>
      <c r="C5" s="5" t="s">
        <v>30</v>
      </c>
      <c r="D5" s="6">
        <v>26906</v>
      </c>
      <c r="E5" s="7" t="s">
        <v>31</v>
      </c>
      <c r="F5" s="5" t="s">
        <v>24</v>
      </c>
      <c r="G5" s="5" t="s">
        <v>32</v>
      </c>
      <c r="H5" s="5" t="s">
        <v>33</v>
      </c>
      <c r="I5" s="22">
        <v>87000</v>
      </c>
    </row>
    <row r="6" spans="1:9" ht="14.4" x14ac:dyDescent="0.3">
      <c r="A6" s="21">
        <v>150777</v>
      </c>
      <c r="B6" s="5" t="s">
        <v>35</v>
      </c>
      <c r="C6" s="5" t="s">
        <v>36</v>
      </c>
      <c r="D6" s="6">
        <v>21123</v>
      </c>
      <c r="E6" s="7" t="s">
        <v>31</v>
      </c>
      <c r="F6" s="5" t="s">
        <v>18</v>
      </c>
      <c r="G6" s="5" t="s">
        <v>37</v>
      </c>
      <c r="H6" s="5" t="s">
        <v>20</v>
      </c>
      <c r="I6" s="22">
        <v>22000</v>
      </c>
    </row>
    <row r="7" spans="1:9" ht="14.4" x14ac:dyDescent="0.3">
      <c r="A7" s="21">
        <v>150805</v>
      </c>
      <c r="B7" s="5" t="s">
        <v>27</v>
      </c>
      <c r="C7" s="5" t="s">
        <v>39</v>
      </c>
      <c r="D7" s="6">
        <v>26172</v>
      </c>
      <c r="E7" s="7" t="s">
        <v>31</v>
      </c>
      <c r="F7" s="5" t="s">
        <v>18</v>
      </c>
      <c r="G7" s="5" t="s">
        <v>40</v>
      </c>
      <c r="H7" s="5" t="s">
        <v>20</v>
      </c>
      <c r="I7" s="22">
        <v>91000</v>
      </c>
    </row>
    <row r="8" spans="1:9" ht="14.4" x14ac:dyDescent="0.3">
      <c r="A8" s="21">
        <v>150990</v>
      </c>
      <c r="B8" s="5" t="s">
        <v>42</v>
      </c>
      <c r="C8" s="5" t="s">
        <v>43</v>
      </c>
      <c r="D8" s="6">
        <v>36400</v>
      </c>
      <c r="E8" s="7" t="s">
        <v>31</v>
      </c>
      <c r="F8" s="5" t="s">
        <v>18</v>
      </c>
      <c r="G8" s="5" t="s">
        <v>44</v>
      </c>
      <c r="H8" s="5" t="s">
        <v>45</v>
      </c>
      <c r="I8" s="22">
        <v>77000</v>
      </c>
    </row>
    <row r="9" spans="1:9" ht="14.4" x14ac:dyDescent="0.3">
      <c r="A9" s="21">
        <v>150989</v>
      </c>
      <c r="B9" s="5" t="s">
        <v>47</v>
      </c>
      <c r="C9" s="5" t="s">
        <v>43</v>
      </c>
      <c r="D9" s="6">
        <v>33113</v>
      </c>
      <c r="E9" s="7" t="s">
        <v>31</v>
      </c>
      <c r="F9" s="5" t="s">
        <v>18</v>
      </c>
      <c r="G9" s="5" t="s">
        <v>25</v>
      </c>
      <c r="H9" s="5" t="s">
        <v>45</v>
      </c>
      <c r="I9" s="22">
        <v>45000</v>
      </c>
    </row>
    <row r="10" spans="1:9" ht="14.4" x14ac:dyDescent="0.3">
      <c r="A10" s="21">
        <v>150881</v>
      </c>
      <c r="B10" s="5" t="s">
        <v>48</v>
      </c>
      <c r="C10" s="5" t="s">
        <v>49</v>
      </c>
      <c r="D10" s="6">
        <v>30337</v>
      </c>
      <c r="E10" s="7" t="s">
        <v>31</v>
      </c>
      <c r="F10" s="5" t="s">
        <v>24</v>
      </c>
      <c r="G10" s="5" t="s">
        <v>25</v>
      </c>
      <c r="H10" s="5" t="s">
        <v>50</v>
      </c>
      <c r="I10" s="22">
        <v>92000</v>
      </c>
    </row>
    <row r="11" spans="1:9" ht="14.4" x14ac:dyDescent="0.3">
      <c r="A11" s="21">
        <v>150814</v>
      </c>
      <c r="B11" s="5" t="s">
        <v>51</v>
      </c>
      <c r="C11" s="5" t="s">
        <v>52</v>
      </c>
      <c r="D11" s="6">
        <v>26246</v>
      </c>
      <c r="E11" s="7" t="s">
        <v>31</v>
      </c>
      <c r="F11" s="5" t="s">
        <v>18</v>
      </c>
      <c r="G11" s="5" t="s">
        <v>32</v>
      </c>
      <c r="H11" s="5" t="s">
        <v>20</v>
      </c>
      <c r="I11" s="22">
        <v>50000</v>
      </c>
    </row>
    <row r="12" spans="1:9" ht="14.4" x14ac:dyDescent="0.3">
      <c r="A12" s="21">
        <v>150937</v>
      </c>
      <c r="B12" s="5" t="s">
        <v>53</v>
      </c>
      <c r="C12" s="5" t="s">
        <v>54</v>
      </c>
      <c r="D12" s="6">
        <v>24700</v>
      </c>
      <c r="E12" s="7" t="s">
        <v>31</v>
      </c>
      <c r="F12" s="5" t="s">
        <v>18</v>
      </c>
      <c r="G12" s="5" t="s">
        <v>44</v>
      </c>
      <c r="H12" s="5" t="s">
        <v>33</v>
      </c>
      <c r="I12" s="22">
        <v>37000</v>
      </c>
    </row>
    <row r="13" spans="1:9" ht="14.4" x14ac:dyDescent="0.3">
      <c r="A13" s="21">
        <v>150888</v>
      </c>
      <c r="B13" s="5" t="s">
        <v>55</v>
      </c>
      <c r="C13" s="5" t="s">
        <v>56</v>
      </c>
      <c r="D13" s="6">
        <v>29221</v>
      </c>
      <c r="E13" s="7" t="s">
        <v>31</v>
      </c>
      <c r="F13" s="5" t="s">
        <v>18</v>
      </c>
      <c r="G13" s="5" t="s">
        <v>44</v>
      </c>
      <c r="H13" s="5" t="s">
        <v>50</v>
      </c>
      <c r="I13" s="22">
        <v>43000</v>
      </c>
    </row>
    <row r="14" spans="1:9" ht="14.4" x14ac:dyDescent="0.3">
      <c r="A14" s="21">
        <v>150865</v>
      </c>
      <c r="B14" s="5" t="s">
        <v>58</v>
      </c>
      <c r="C14" s="5" t="s">
        <v>56</v>
      </c>
      <c r="D14" s="6">
        <v>31279</v>
      </c>
      <c r="E14" s="7" t="s">
        <v>17</v>
      </c>
      <c r="F14" s="5" t="s">
        <v>18</v>
      </c>
      <c r="G14" s="5" t="s">
        <v>59</v>
      </c>
      <c r="H14" s="5" t="s">
        <v>50</v>
      </c>
      <c r="I14" s="22">
        <v>90000</v>
      </c>
    </row>
    <row r="15" spans="1:9" ht="14.4" x14ac:dyDescent="0.3">
      <c r="A15" s="21">
        <v>150858</v>
      </c>
      <c r="B15" s="5" t="s">
        <v>60</v>
      </c>
      <c r="C15" s="5" t="s">
        <v>61</v>
      </c>
      <c r="D15" s="6">
        <v>34846</v>
      </c>
      <c r="E15" s="7" t="s">
        <v>31</v>
      </c>
      <c r="F15" s="5" t="s">
        <v>18</v>
      </c>
      <c r="G15" s="5" t="s">
        <v>62</v>
      </c>
      <c r="H15" s="5" t="s">
        <v>50</v>
      </c>
      <c r="I15" s="22">
        <v>34000</v>
      </c>
    </row>
    <row r="16" spans="1:9" ht="14.4" x14ac:dyDescent="0.3">
      <c r="A16" s="21">
        <v>150930</v>
      </c>
      <c r="B16" s="5" t="s">
        <v>63</v>
      </c>
      <c r="C16" s="5" t="s">
        <v>64</v>
      </c>
      <c r="D16" s="6">
        <v>37027</v>
      </c>
      <c r="E16" s="7" t="s">
        <v>31</v>
      </c>
      <c r="F16" s="5" t="s">
        <v>18</v>
      </c>
      <c r="G16" s="5" t="s">
        <v>25</v>
      </c>
      <c r="H16" s="5" t="s">
        <v>33</v>
      </c>
      <c r="I16" s="22">
        <v>82000</v>
      </c>
    </row>
    <row r="17" spans="1:9" ht="14.4" x14ac:dyDescent="0.3">
      <c r="A17" s="21">
        <v>150894</v>
      </c>
      <c r="B17" s="5" t="s">
        <v>66</v>
      </c>
      <c r="C17" s="5" t="s">
        <v>67</v>
      </c>
      <c r="D17" s="6">
        <v>37124</v>
      </c>
      <c r="E17" s="7" t="s">
        <v>31</v>
      </c>
      <c r="F17" s="5" t="s">
        <v>18</v>
      </c>
      <c r="G17" s="5" t="s">
        <v>32</v>
      </c>
      <c r="H17" s="5" t="s">
        <v>33</v>
      </c>
      <c r="I17" s="22">
        <v>67000</v>
      </c>
    </row>
    <row r="18" spans="1:9" ht="14.4" x14ac:dyDescent="0.3">
      <c r="A18" s="21">
        <v>150947</v>
      </c>
      <c r="B18" s="5" t="s">
        <v>68</v>
      </c>
      <c r="C18" s="5" t="s">
        <v>69</v>
      </c>
      <c r="D18" s="6">
        <v>33449</v>
      </c>
      <c r="E18" s="7" t="s">
        <v>17</v>
      </c>
      <c r="F18" s="5" t="s">
        <v>18</v>
      </c>
      <c r="G18" s="5" t="s">
        <v>62</v>
      </c>
      <c r="H18" s="5" t="s">
        <v>33</v>
      </c>
      <c r="I18" s="22">
        <v>85000</v>
      </c>
    </row>
    <row r="19" spans="1:9" ht="14.4" x14ac:dyDescent="0.3">
      <c r="A19" s="21">
        <v>150905</v>
      </c>
      <c r="B19" s="5" t="s">
        <v>70</v>
      </c>
      <c r="C19" s="5" t="s">
        <v>71</v>
      </c>
      <c r="D19" s="6">
        <v>30819</v>
      </c>
      <c r="E19" s="7" t="s">
        <v>17</v>
      </c>
      <c r="F19" s="5" t="s">
        <v>24</v>
      </c>
      <c r="G19" s="5" t="s">
        <v>19</v>
      </c>
      <c r="H19" s="5" t="s">
        <v>33</v>
      </c>
      <c r="I19" s="22">
        <v>62000</v>
      </c>
    </row>
    <row r="20" spans="1:9" ht="14.4" x14ac:dyDescent="0.3">
      <c r="A20" s="21">
        <v>150995</v>
      </c>
      <c r="B20" s="5" t="s">
        <v>72</v>
      </c>
      <c r="C20" s="5" t="s">
        <v>73</v>
      </c>
      <c r="D20" s="6">
        <v>35330</v>
      </c>
      <c r="E20" s="7" t="s">
        <v>31</v>
      </c>
      <c r="F20" s="5" t="s">
        <v>18</v>
      </c>
      <c r="G20" s="5" t="s">
        <v>32</v>
      </c>
      <c r="H20" s="5" t="s">
        <v>45</v>
      </c>
      <c r="I20" s="22">
        <v>15000</v>
      </c>
    </row>
    <row r="21" spans="1:9" ht="14.4" x14ac:dyDescent="0.3">
      <c r="A21" s="21">
        <v>150912</v>
      </c>
      <c r="B21" s="5" t="s">
        <v>74</v>
      </c>
      <c r="C21" s="5" t="s">
        <v>75</v>
      </c>
      <c r="D21" s="6">
        <v>37629</v>
      </c>
      <c r="E21" s="7" t="s">
        <v>17</v>
      </c>
      <c r="F21" s="5" t="s">
        <v>18</v>
      </c>
      <c r="G21" s="5" t="s">
        <v>76</v>
      </c>
      <c r="H21" s="5" t="s">
        <v>33</v>
      </c>
      <c r="I21" s="22">
        <v>81000</v>
      </c>
    </row>
    <row r="22" spans="1:9" ht="14.4" x14ac:dyDescent="0.3">
      <c r="A22" s="21">
        <v>150921</v>
      </c>
      <c r="B22" s="5" t="s">
        <v>77</v>
      </c>
      <c r="C22" s="5" t="s">
        <v>78</v>
      </c>
      <c r="D22" s="6">
        <v>38092</v>
      </c>
      <c r="E22" s="7" t="s">
        <v>31</v>
      </c>
      <c r="F22" s="5" t="s">
        <v>18</v>
      </c>
      <c r="G22" s="5" t="s">
        <v>79</v>
      </c>
      <c r="H22" s="5" t="s">
        <v>33</v>
      </c>
      <c r="I22" s="22">
        <v>19000</v>
      </c>
    </row>
    <row r="23" spans="1:9" ht="14.4" x14ac:dyDescent="0.3">
      <c r="A23" s="21">
        <v>150851</v>
      </c>
      <c r="B23" s="5" t="s">
        <v>80</v>
      </c>
      <c r="C23" s="5" t="s">
        <v>81</v>
      </c>
      <c r="D23" s="6">
        <v>29368</v>
      </c>
      <c r="E23" s="7" t="s">
        <v>31</v>
      </c>
      <c r="F23" s="5" t="s">
        <v>24</v>
      </c>
      <c r="G23" s="5" t="s">
        <v>32</v>
      </c>
      <c r="H23" s="5" t="s">
        <v>50</v>
      </c>
      <c r="I23" s="22">
        <v>75000</v>
      </c>
    </row>
    <row r="24" spans="1:9" ht="14.4" x14ac:dyDescent="0.3">
      <c r="A24" s="21">
        <v>150867</v>
      </c>
      <c r="B24" s="5" t="s">
        <v>82</v>
      </c>
      <c r="C24" s="5" t="s">
        <v>83</v>
      </c>
      <c r="D24" s="6">
        <v>29028</v>
      </c>
      <c r="E24" s="7" t="s">
        <v>17</v>
      </c>
      <c r="F24" s="5" t="s">
        <v>24</v>
      </c>
      <c r="G24" s="5" t="s">
        <v>79</v>
      </c>
      <c r="H24" s="5" t="s">
        <v>50</v>
      </c>
      <c r="I24" s="22">
        <v>49000</v>
      </c>
    </row>
    <row r="25" spans="1:9" ht="14.4" x14ac:dyDescent="0.3">
      <c r="A25" s="21">
        <v>150899</v>
      </c>
      <c r="B25" s="5" t="s">
        <v>84</v>
      </c>
      <c r="C25" s="5" t="s">
        <v>85</v>
      </c>
      <c r="D25" s="6">
        <v>37400</v>
      </c>
      <c r="E25" s="7" t="s">
        <v>31</v>
      </c>
      <c r="F25" s="5" t="s">
        <v>18</v>
      </c>
      <c r="G25" s="5" t="s">
        <v>62</v>
      </c>
      <c r="H25" s="5" t="s">
        <v>33</v>
      </c>
      <c r="I25" s="22">
        <v>50000</v>
      </c>
    </row>
    <row r="26" spans="1:9" ht="14.4" x14ac:dyDescent="0.3">
      <c r="A26" s="21">
        <v>150975</v>
      </c>
      <c r="B26" s="5" t="s">
        <v>86</v>
      </c>
      <c r="C26" s="5" t="s">
        <v>87</v>
      </c>
      <c r="D26" s="6">
        <v>31478</v>
      </c>
      <c r="E26" s="7" t="s">
        <v>31</v>
      </c>
      <c r="F26" s="5" t="s">
        <v>18</v>
      </c>
      <c r="G26" s="5" t="s">
        <v>79</v>
      </c>
      <c r="H26" s="5" t="s">
        <v>45</v>
      </c>
      <c r="I26" s="22">
        <v>83000</v>
      </c>
    </row>
    <row r="27" spans="1:9" ht="14.4" x14ac:dyDescent="0.3">
      <c r="A27" s="21">
        <v>150901</v>
      </c>
      <c r="B27" s="5" t="s">
        <v>88</v>
      </c>
      <c r="C27" s="5" t="s">
        <v>89</v>
      </c>
      <c r="D27" s="6">
        <v>32946</v>
      </c>
      <c r="E27" s="7" t="s">
        <v>17</v>
      </c>
      <c r="F27" s="5" t="s">
        <v>18</v>
      </c>
      <c r="G27" s="5" t="s">
        <v>90</v>
      </c>
      <c r="H27" s="5" t="s">
        <v>33</v>
      </c>
      <c r="I27" s="22">
        <v>53000</v>
      </c>
    </row>
    <row r="28" spans="1:9" ht="14.4" x14ac:dyDescent="0.3">
      <c r="A28" s="21">
        <v>150968</v>
      </c>
      <c r="B28" s="5" t="s">
        <v>91</v>
      </c>
      <c r="C28" s="5" t="s">
        <v>92</v>
      </c>
      <c r="D28" s="6">
        <v>37208</v>
      </c>
      <c r="E28" s="7" t="s">
        <v>31</v>
      </c>
      <c r="F28" s="5" t="s">
        <v>18</v>
      </c>
      <c r="G28" s="5" t="s">
        <v>76</v>
      </c>
      <c r="H28" s="5" t="s">
        <v>33</v>
      </c>
      <c r="I28" s="22">
        <v>65000</v>
      </c>
    </row>
    <row r="29" spans="1:9" ht="14.4" x14ac:dyDescent="0.3">
      <c r="A29" s="21">
        <v>150773</v>
      </c>
      <c r="B29" s="5" t="s">
        <v>93</v>
      </c>
      <c r="C29" s="5" t="s">
        <v>94</v>
      </c>
      <c r="D29" s="6">
        <v>26860</v>
      </c>
      <c r="E29" s="7" t="s">
        <v>31</v>
      </c>
      <c r="F29" s="5" t="s">
        <v>18</v>
      </c>
      <c r="G29" s="5" t="s">
        <v>79</v>
      </c>
      <c r="H29" s="5" t="s">
        <v>20</v>
      </c>
      <c r="I29" s="22">
        <v>85000</v>
      </c>
    </row>
    <row r="30" spans="1:9" ht="14.4" x14ac:dyDescent="0.3">
      <c r="A30" s="21">
        <v>150840</v>
      </c>
      <c r="B30" s="5" t="s">
        <v>63</v>
      </c>
      <c r="C30" s="5" t="s">
        <v>95</v>
      </c>
      <c r="D30" s="6">
        <v>23136</v>
      </c>
      <c r="E30" s="7" t="s">
        <v>17</v>
      </c>
      <c r="F30" s="5" t="s">
        <v>18</v>
      </c>
      <c r="G30" s="5" t="s">
        <v>32</v>
      </c>
      <c r="H30" s="5" t="s">
        <v>50</v>
      </c>
      <c r="I30" s="22">
        <v>20000</v>
      </c>
    </row>
    <row r="31" spans="1:9" ht="14.4" x14ac:dyDescent="0.3">
      <c r="A31" s="21">
        <v>150850</v>
      </c>
      <c r="B31" s="5" t="s">
        <v>53</v>
      </c>
      <c r="C31" s="5" t="s">
        <v>96</v>
      </c>
      <c r="D31" s="6">
        <v>32027</v>
      </c>
      <c r="E31" s="7" t="s">
        <v>31</v>
      </c>
      <c r="F31" s="5" t="s">
        <v>18</v>
      </c>
      <c r="G31" s="5" t="s">
        <v>62</v>
      </c>
      <c r="H31" s="5" t="s">
        <v>50</v>
      </c>
      <c r="I31" s="22">
        <v>47000</v>
      </c>
    </row>
    <row r="32" spans="1:9" ht="14.4" x14ac:dyDescent="0.3">
      <c r="A32" s="21">
        <v>150962</v>
      </c>
      <c r="B32" s="5" t="s">
        <v>97</v>
      </c>
      <c r="C32" s="5" t="s">
        <v>98</v>
      </c>
      <c r="D32" s="6">
        <v>37773</v>
      </c>
      <c r="E32" s="7" t="s">
        <v>17</v>
      </c>
      <c r="F32" s="5" t="s">
        <v>18</v>
      </c>
      <c r="G32" s="5" t="s">
        <v>40</v>
      </c>
      <c r="H32" s="5" t="s">
        <v>33</v>
      </c>
      <c r="I32" s="22">
        <v>87000</v>
      </c>
    </row>
    <row r="33" spans="1:9" ht="14.4" x14ac:dyDescent="0.3">
      <c r="A33" s="21">
        <v>150954</v>
      </c>
      <c r="B33" s="5" t="s">
        <v>99</v>
      </c>
      <c r="C33" s="5" t="s">
        <v>98</v>
      </c>
      <c r="D33" s="6">
        <v>35495</v>
      </c>
      <c r="E33" s="7" t="s">
        <v>17</v>
      </c>
      <c r="F33" s="5" t="s">
        <v>18</v>
      </c>
      <c r="G33" s="5" t="s">
        <v>90</v>
      </c>
      <c r="H33" s="5" t="s">
        <v>33</v>
      </c>
      <c r="I33" s="22">
        <v>57000</v>
      </c>
    </row>
    <row r="34" spans="1:9" ht="14.4" x14ac:dyDescent="0.3">
      <c r="A34" s="21">
        <v>150874</v>
      </c>
      <c r="B34" s="5" t="s">
        <v>100</v>
      </c>
      <c r="C34" s="5" t="s">
        <v>98</v>
      </c>
      <c r="D34" s="6">
        <v>37890</v>
      </c>
      <c r="E34" s="7" t="s">
        <v>17</v>
      </c>
      <c r="F34" s="5" t="s">
        <v>18</v>
      </c>
      <c r="G34" s="5" t="s">
        <v>37</v>
      </c>
      <c r="H34" s="5" t="s">
        <v>50</v>
      </c>
      <c r="I34" s="22">
        <v>27000</v>
      </c>
    </row>
    <row r="35" spans="1:9" ht="14.4" x14ac:dyDescent="0.3">
      <c r="A35" s="21">
        <v>150798</v>
      </c>
      <c r="B35" s="5" t="s">
        <v>101</v>
      </c>
      <c r="C35" s="5" t="s">
        <v>98</v>
      </c>
      <c r="D35" s="6">
        <v>28276</v>
      </c>
      <c r="E35" s="7" t="s">
        <v>17</v>
      </c>
      <c r="F35" s="5" t="s">
        <v>18</v>
      </c>
      <c r="G35" s="5" t="s">
        <v>25</v>
      </c>
      <c r="H35" s="5" t="s">
        <v>20</v>
      </c>
      <c r="I35" s="22">
        <v>81000</v>
      </c>
    </row>
    <row r="36" spans="1:9" ht="14.4" x14ac:dyDescent="0.3">
      <c r="A36" s="21">
        <v>150830</v>
      </c>
      <c r="B36" s="5" t="s">
        <v>102</v>
      </c>
      <c r="C36" s="5" t="s">
        <v>103</v>
      </c>
      <c r="D36" s="6">
        <v>29037</v>
      </c>
      <c r="E36" s="7" t="s">
        <v>17</v>
      </c>
      <c r="F36" s="5" t="s">
        <v>18</v>
      </c>
      <c r="G36" s="5" t="s">
        <v>90</v>
      </c>
      <c r="H36" s="5" t="s">
        <v>20</v>
      </c>
      <c r="I36" s="22">
        <v>52000</v>
      </c>
    </row>
    <row r="37" spans="1:9" ht="14.4" x14ac:dyDescent="0.3">
      <c r="A37" s="21">
        <v>150929</v>
      </c>
      <c r="B37" s="5" t="s">
        <v>104</v>
      </c>
      <c r="C37" s="5" t="s">
        <v>105</v>
      </c>
      <c r="D37" s="6">
        <v>26739</v>
      </c>
      <c r="E37" s="7" t="s">
        <v>31</v>
      </c>
      <c r="F37" s="5" t="s">
        <v>18</v>
      </c>
      <c r="G37" s="5" t="s">
        <v>37</v>
      </c>
      <c r="H37" s="5" t="s">
        <v>33</v>
      </c>
      <c r="I37" s="22">
        <v>58000</v>
      </c>
    </row>
    <row r="38" spans="1:9" ht="14.4" x14ac:dyDescent="0.3">
      <c r="A38" s="21">
        <v>150982</v>
      </c>
      <c r="B38" s="5" t="s">
        <v>106</v>
      </c>
      <c r="C38" s="5" t="s">
        <v>107</v>
      </c>
      <c r="D38" s="6">
        <v>35574</v>
      </c>
      <c r="E38" s="7" t="s">
        <v>31</v>
      </c>
      <c r="F38" s="5" t="s">
        <v>18</v>
      </c>
      <c r="G38" s="5" t="s">
        <v>37</v>
      </c>
      <c r="H38" s="5" t="s">
        <v>45</v>
      </c>
      <c r="I38" s="22">
        <v>47000</v>
      </c>
    </row>
    <row r="39" spans="1:9" ht="14.4" x14ac:dyDescent="0.3">
      <c r="A39" s="26">
        <v>150821</v>
      </c>
      <c r="B39" s="27" t="s">
        <v>108</v>
      </c>
      <c r="C39" s="27" t="s">
        <v>109</v>
      </c>
      <c r="D39" s="28">
        <v>29966</v>
      </c>
      <c r="E39" s="29" t="s">
        <v>31</v>
      </c>
      <c r="F39" s="27" t="s">
        <v>24</v>
      </c>
      <c r="G39" s="27" t="s">
        <v>62</v>
      </c>
      <c r="H39" s="27" t="s">
        <v>20</v>
      </c>
      <c r="I39" s="30">
        <v>26000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7AE3-69B2-4BA0-8D2A-6BE565715053}">
  <dimension ref="A3:B8"/>
  <sheetViews>
    <sheetView workbookViewId="0">
      <selection activeCell="C24" sqref="C24"/>
    </sheetView>
  </sheetViews>
  <sheetFormatPr defaultRowHeight="13.8" x14ac:dyDescent="0.25"/>
  <cols>
    <col min="1" max="1" width="13.09765625" bestFit="1" customWidth="1"/>
    <col min="2" max="2" width="18.59765625" bestFit="1" customWidth="1"/>
  </cols>
  <sheetData>
    <row r="3" spans="1:2" x14ac:dyDescent="0.25">
      <c r="A3" s="19" t="s">
        <v>111</v>
      </c>
      <c r="B3" t="s">
        <v>113</v>
      </c>
    </row>
    <row r="4" spans="1:2" x14ac:dyDescent="0.25">
      <c r="A4" s="20" t="s">
        <v>50</v>
      </c>
      <c r="B4">
        <v>477000</v>
      </c>
    </row>
    <row r="5" spans="1:2" x14ac:dyDescent="0.25">
      <c r="A5" s="20" t="s">
        <v>45</v>
      </c>
      <c r="B5">
        <v>267000</v>
      </c>
    </row>
    <row r="6" spans="1:2" x14ac:dyDescent="0.25">
      <c r="A6" s="20" t="s">
        <v>20</v>
      </c>
      <c r="B6">
        <v>557000</v>
      </c>
    </row>
    <row r="7" spans="1:2" x14ac:dyDescent="0.25">
      <c r="A7" s="20" t="s">
        <v>33</v>
      </c>
      <c r="B7">
        <v>890000</v>
      </c>
    </row>
    <row r="8" spans="1:2" x14ac:dyDescent="0.25">
      <c r="A8" s="20" t="s">
        <v>112</v>
      </c>
      <c r="B8">
        <v>2191000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A6E40-8EFD-495F-9115-C789A40A8E77}">
  <dimension ref="A3:B6"/>
  <sheetViews>
    <sheetView workbookViewId="0">
      <selection activeCell="J24" sqref="J24"/>
    </sheetView>
  </sheetViews>
  <sheetFormatPr defaultRowHeight="13.8" x14ac:dyDescent="0.25"/>
  <cols>
    <col min="1" max="1" width="13.09765625" bestFit="1" customWidth="1"/>
    <col min="2" max="2" width="18.59765625" bestFit="1" customWidth="1"/>
  </cols>
  <sheetData>
    <row r="3" spans="1:2" x14ac:dyDescent="0.25">
      <c r="A3" s="19" t="s">
        <v>111</v>
      </c>
      <c r="B3" t="s">
        <v>113</v>
      </c>
    </row>
    <row r="4" spans="1:2" x14ac:dyDescent="0.25">
      <c r="A4" s="20" t="s">
        <v>17</v>
      </c>
      <c r="B4">
        <v>894000</v>
      </c>
    </row>
    <row r="5" spans="1:2" x14ac:dyDescent="0.25">
      <c r="A5" s="20" t="s">
        <v>31</v>
      </c>
      <c r="B5">
        <v>1297000</v>
      </c>
    </row>
    <row r="6" spans="1:2" x14ac:dyDescent="0.25">
      <c r="A6" s="20" t="s">
        <v>112</v>
      </c>
      <c r="B6">
        <v>2191000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7D7E-204A-41DB-80CC-006A7FB7FCFC}">
  <dimension ref="A3:B15"/>
  <sheetViews>
    <sheetView workbookViewId="0">
      <selection activeCell="I27" sqref="I27"/>
    </sheetView>
  </sheetViews>
  <sheetFormatPr defaultRowHeight="13.8" x14ac:dyDescent="0.25"/>
  <cols>
    <col min="1" max="1" width="20.796875" bestFit="1" customWidth="1"/>
    <col min="2" max="2" width="18.59765625" bestFit="1" customWidth="1"/>
  </cols>
  <sheetData>
    <row r="3" spans="1:2" x14ac:dyDescent="0.25">
      <c r="A3" s="19" t="s">
        <v>111</v>
      </c>
      <c r="B3" t="s">
        <v>113</v>
      </c>
    </row>
    <row r="4" spans="1:2" x14ac:dyDescent="0.25">
      <c r="A4" s="20" t="s">
        <v>62</v>
      </c>
      <c r="B4">
        <v>242000</v>
      </c>
    </row>
    <row r="5" spans="1:2" x14ac:dyDescent="0.25">
      <c r="A5" s="20" t="s">
        <v>59</v>
      </c>
      <c r="B5">
        <v>90000</v>
      </c>
    </row>
    <row r="6" spans="1:2" x14ac:dyDescent="0.25">
      <c r="A6" s="20" t="s">
        <v>25</v>
      </c>
      <c r="B6">
        <v>402000</v>
      </c>
    </row>
    <row r="7" spans="1:2" x14ac:dyDescent="0.25">
      <c r="A7" s="20" t="s">
        <v>40</v>
      </c>
      <c r="B7">
        <v>178000</v>
      </c>
    </row>
    <row r="8" spans="1:2" x14ac:dyDescent="0.25">
      <c r="A8" s="20" t="s">
        <v>79</v>
      </c>
      <c r="B8">
        <v>236000</v>
      </c>
    </row>
    <row r="9" spans="1:2" x14ac:dyDescent="0.25">
      <c r="A9" s="20" t="s">
        <v>19</v>
      </c>
      <c r="B9">
        <v>110000</v>
      </c>
    </row>
    <row r="10" spans="1:2" x14ac:dyDescent="0.25">
      <c r="A10" s="20" t="s">
        <v>32</v>
      </c>
      <c r="B10">
        <v>314000</v>
      </c>
    </row>
    <row r="11" spans="1:2" x14ac:dyDescent="0.25">
      <c r="A11" s="20" t="s">
        <v>44</v>
      </c>
      <c r="B11">
        <v>157000</v>
      </c>
    </row>
    <row r="12" spans="1:2" x14ac:dyDescent="0.25">
      <c r="A12" s="20" t="s">
        <v>37</v>
      </c>
      <c r="B12">
        <v>154000</v>
      </c>
    </row>
    <row r="13" spans="1:2" x14ac:dyDescent="0.25">
      <c r="A13" s="20" t="s">
        <v>76</v>
      </c>
      <c r="B13">
        <v>146000</v>
      </c>
    </row>
    <row r="14" spans="1:2" x14ac:dyDescent="0.25">
      <c r="A14" s="20" t="s">
        <v>90</v>
      </c>
      <c r="B14">
        <v>162000</v>
      </c>
    </row>
    <row r="15" spans="1:2" x14ac:dyDescent="0.25">
      <c r="A15" s="20" t="s">
        <v>112</v>
      </c>
      <c r="B15">
        <v>2191000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2DBA-4470-4FF9-9B77-B93562B1F199}">
  <dimension ref="A3:A8"/>
  <sheetViews>
    <sheetView workbookViewId="0">
      <selection activeCell="A3" sqref="A3"/>
    </sheetView>
  </sheetViews>
  <sheetFormatPr defaultRowHeight="13.8" x14ac:dyDescent="0.25"/>
  <cols>
    <col min="1" max="1" width="13.09765625" bestFit="1" customWidth="1"/>
    <col min="2" max="2" width="13.8984375" customWidth="1"/>
  </cols>
  <sheetData>
    <row r="3" spans="1:1" x14ac:dyDescent="0.25">
      <c r="A3" s="19" t="s">
        <v>111</v>
      </c>
    </row>
    <row r="4" spans="1:1" x14ac:dyDescent="0.25">
      <c r="A4" s="20" t="s">
        <v>50</v>
      </c>
    </row>
    <row r="5" spans="1:1" x14ac:dyDescent="0.25">
      <c r="A5" s="20" t="s">
        <v>45</v>
      </c>
    </row>
    <row r="6" spans="1:1" x14ac:dyDescent="0.25">
      <c r="A6" s="20" t="s">
        <v>20</v>
      </c>
    </row>
    <row r="7" spans="1:1" x14ac:dyDescent="0.25">
      <c r="A7" s="20" t="s">
        <v>33</v>
      </c>
    </row>
    <row r="8" spans="1:1" x14ac:dyDescent="0.25">
      <c r="A8" s="20" t="s">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1633-FACA-4FC8-A567-8321B29290C7}">
  <dimension ref="A3:C20"/>
  <sheetViews>
    <sheetView workbookViewId="0">
      <selection activeCell="M21" sqref="M21"/>
    </sheetView>
  </sheetViews>
  <sheetFormatPr defaultRowHeight="13.8" x14ac:dyDescent="0.25"/>
  <sheetData>
    <row r="3" spans="1:3" x14ac:dyDescent="0.25">
      <c r="A3" s="10"/>
      <c r="B3" s="11"/>
      <c r="C3" s="12"/>
    </row>
    <row r="4" spans="1:3" x14ac:dyDescent="0.25">
      <c r="A4" s="13"/>
      <c r="B4" s="14"/>
      <c r="C4" s="15"/>
    </row>
    <row r="5" spans="1:3" x14ac:dyDescent="0.25">
      <c r="A5" s="13"/>
      <c r="B5" s="14"/>
      <c r="C5" s="15"/>
    </row>
    <row r="6" spans="1:3" x14ac:dyDescent="0.25">
      <c r="A6" s="13"/>
      <c r="B6" s="14"/>
      <c r="C6" s="15"/>
    </row>
    <row r="7" spans="1:3" x14ac:dyDescent="0.25">
      <c r="A7" s="13"/>
      <c r="B7" s="14"/>
      <c r="C7" s="15"/>
    </row>
    <row r="8" spans="1:3" x14ac:dyDescent="0.25">
      <c r="A8" s="13"/>
      <c r="B8" s="14"/>
      <c r="C8" s="15"/>
    </row>
    <row r="9" spans="1:3" x14ac:dyDescent="0.25">
      <c r="A9" s="13"/>
      <c r="B9" s="14"/>
      <c r="C9" s="15"/>
    </row>
    <row r="10" spans="1:3" x14ac:dyDescent="0.25">
      <c r="A10" s="13"/>
      <c r="B10" s="14"/>
      <c r="C10" s="15"/>
    </row>
    <row r="11" spans="1:3" x14ac:dyDescent="0.25">
      <c r="A11" s="13"/>
      <c r="B11" s="14"/>
      <c r="C11" s="15"/>
    </row>
    <row r="12" spans="1:3" x14ac:dyDescent="0.25">
      <c r="A12" s="13"/>
      <c r="B12" s="14"/>
      <c r="C12" s="15"/>
    </row>
    <row r="13" spans="1:3" x14ac:dyDescent="0.25">
      <c r="A13" s="13"/>
      <c r="B13" s="14"/>
      <c r="C13" s="15"/>
    </row>
    <row r="14" spans="1:3" x14ac:dyDescent="0.25">
      <c r="A14" s="13"/>
      <c r="B14" s="14"/>
      <c r="C14" s="15"/>
    </row>
    <row r="15" spans="1:3" x14ac:dyDescent="0.25">
      <c r="A15" s="13"/>
      <c r="B15" s="14"/>
      <c r="C15" s="15"/>
    </row>
    <row r="16" spans="1:3"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6"/>
      <c r="B20" s="17"/>
      <c r="C20"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Arithmatic Functions</vt:lpstr>
      <vt:lpstr>Arithmatic Functions (Solved)</vt:lpstr>
      <vt:lpstr>DASHBOARD - Data Analysis </vt:lpstr>
      <vt:lpstr>Table (Dashboard Creation)</vt:lpstr>
      <vt:lpstr>Region Wise Salary</vt:lpstr>
      <vt:lpstr>Gender Wise Salary</vt:lpstr>
      <vt:lpstr>Department Wise Salary</vt:lpstr>
      <vt:lpstr>Slicer (Region)</vt:lpstr>
      <vt:lpstr>Slicer (Gender)</vt:lpstr>
      <vt:lpstr>Birthdate</vt:lpstr>
      <vt:lpstr>Department</vt:lpstr>
      <vt:lpstr>Employees</vt:lpstr>
      <vt:lpstr>Gender</vt:lpstr>
      <vt:lpstr>M_Status</vt:lpstr>
      <vt:lpstr>Region</vt:lpstr>
      <vt:lpstr>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andivjude@outlook.com</cp:lastModifiedBy>
  <dcterms:created xsi:type="dcterms:W3CDTF">2022-07-27T05:54:27Z</dcterms:created>
  <dcterms:modified xsi:type="dcterms:W3CDTF">2025-01-30T20:50:39Z</dcterms:modified>
</cp:coreProperties>
</file>