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d68fa2082b9f1e75/Documents/EXCEL ORIGINAL PRO FILE/Ms Excel Nupat/"/>
    </mc:Choice>
  </mc:AlternateContent>
  <xr:revisionPtr revIDLastSave="0" documentId="8_{445BBAAA-8979-4E52-A30C-EC73F9696019}" xr6:coauthVersionLast="47" xr6:coauthVersionMax="47" xr10:uidLastSave="{00000000-0000-0000-0000-000000000000}"/>
  <bookViews>
    <workbookView xWindow="-103" yWindow="-103" windowWidth="22149" windowHeight="11829" activeTab="2" xr2:uid="{AA3C1E50-38F1-6644-B051-514CE6CAA6A2}"/>
  </bookViews>
  <sheets>
    <sheet name="Analysis" sheetId="9" r:id="rId1"/>
    <sheet name="Data" sheetId="1" r:id="rId2"/>
    <sheet name="dashboard" sheetId="8" r:id="rId3"/>
  </sheets>
  <definedNames>
    <definedName name="_xlcn.WorksheetConnection_DashboardStart1.xlsxTable11" hidden="1">Table1[]</definedName>
    <definedName name="Slicer_Invoice_Date__Year">#N/A</definedName>
    <definedName name="Slicer_Region">#N/A</definedName>
  </definedNames>
  <calcPr calcId="191029"/>
  <pivotCaches>
    <pivotCache cacheId="510" r:id="rId4"/>
    <pivotCache cacheId="513" r:id="rId5"/>
    <pivotCache cacheId="516" r:id="rId6"/>
    <pivotCache cacheId="519" r:id="rId7"/>
  </pivotCaches>
  <extLst>
    <ext xmlns:x14="http://schemas.microsoft.com/office/spreadsheetml/2009/9/main" uri="{876F7934-8845-4945-9796-88D515C7AA90}">
      <x14:pivotCaches>
        <pivotCache cacheId="285"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shboard Start (1).xlsx!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9" l="1"/>
  <c r="E28" i="9"/>
  <c r="F28" i="9"/>
  <c r="D29" i="9"/>
  <c r="E29" i="9"/>
  <c r="F29" i="9"/>
  <c r="D30" i="9"/>
  <c r="E30" i="9"/>
  <c r="F30" i="9"/>
  <c r="D31" i="9"/>
  <c r="E31" i="9"/>
  <c r="F31" i="9"/>
  <c r="D32" i="9"/>
  <c r="E32" i="9"/>
  <c r="F32" i="9"/>
  <c r="D33" i="9"/>
  <c r="E33" i="9"/>
  <c r="F33" i="9"/>
  <c r="D34" i="9"/>
  <c r="E34" i="9"/>
  <c r="F34" i="9"/>
  <c r="D35" i="9"/>
  <c r="E35" i="9"/>
  <c r="F35" i="9"/>
  <c r="D36" i="9"/>
  <c r="E36" i="9"/>
  <c r="F36" i="9"/>
  <c r="D37" i="9"/>
  <c r="E37" i="9"/>
  <c r="F37" i="9"/>
  <c r="D27" i="9"/>
  <c r="I14" i="8"/>
  <c r="J14" i="8"/>
  <c r="K14" i="8"/>
  <c r="I15" i="8"/>
  <c r="J15" i="8"/>
  <c r="K15" i="8"/>
  <c r="I16" i="8"/>
  <c r="J16" i="8"/>
  <c r="K16" i="8"/>
  <c r="I17" i="8"/>
  <c r="J17" i="8"/>
  <c r="K17" i="8"/>
  <c r="I18" i="8"/>
  <c r="J18" i="8"/>
  <c r="K18" i="8"/>
  <c r="J19" i="8"/>
  <c r="K19" i="8"/>
  <c r="J13" i="8"/>
  <c r="K13" i="8"/>
  <c r="I13" i="8"/>
  <c r="D19" i="8"/>
  <c r="C14" i="8"/>
  <c r="D14" i="8"/>
  <c r="E14" i="8"/>
  <c r="C15" i="8"/>
  <c r="D15" i="8"/>
  <c r="E15" i="8"/>
  <c r="C16" i="8"/>
  <c r="D16" i="8"/>
  <c r="E16" i="8"/>
  <c r="C17" i="8"/>
  <c r="D17" i="8"/>
  <c r="E17" i="8"/>
  <c r="F17" i="8" s="1"/>
  <c r="C18" i="8"/>
  <c r="D18" i="8"/>
  <c r="E18" i="8"/>
  <c r="E19" i="8"/>
  <c r="F19" i="8" s="1"/>
  <c r="D13" i="8"/>
  <c r="E13" i="8"/>
  <c r="C13" i="8"/>
  <c r="F18" i="8" l="1"/>
  <c r="F14" i="8"/>
  <c r="L17" i="8"/>
  <c r="F16" i="8"/>
  <c r="L15" i="8"/>
  <c r="L13" i="8"/>
  <c r="L18" i="8"/>
  <c r="L14" i="8"/>
  <c r="F13" i="8"/>
  <c r="F15" i="8"/>
  <c r="L19" i="8"/>
  <c r="L1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DF2355-B730-4A11-B335-6752661F694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8D4389A-3713-4DE1-9761-8B393E11A360}" name="WorksheetConnection_Dashboard Start (1).xlsx!Table1" type="102" refreshedVersion="8" minRefreshableVersion="5">
    <extLst>
      <ext xmlns:x15="http://schemas.microsoft.com/office/spreadsheetml/2010/11/main" uri="{DE250136-89BD-433C-8126-D09CA5730AF9}">
        <x15:connection id="Table1" autoDelete="1">
          <x15:rangePr sourceName="_xlcn.WorksheetConnection_DashboardStart1.xlsxTable11"/>
        </x15:connection>
      </ext>
    </extLst>
  </connection>
</connections>
</file>

<file path=xl/sharedStrings.xml><?xml version="1.0" encoding="utf-8"?>
<sst xmlns="http://schemas.openxmlformats.org/spreadsheetml/2006/main" count="48310" uniqueCount="156">
  <si>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</si>
  <si>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</si>
  <si>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</si>
  <si>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</si>
  <si>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</si>
  <si>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</si>
  <si>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</si>
  <si>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</si>
  <si>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</si>
  <si>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</si>
  <si>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</si>
  <si>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</si>
  <si>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</si>
  <si>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</si>
  <si>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</si>
  <si>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</si>
  <si>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</si>
  <si>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</si>
  <si>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</si>
  <si>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</si>
  <si>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</si>
  <si>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</si>
  <si>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</si>
  <si>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</si>
  <si>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</si>
  <si>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</si>
  <si>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</si>
  <si>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</si>
  <si>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</si>
  <si>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</si>
  <si>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</si>
  <si>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</si>
  <si>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</si>
  <si>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</si>
  <si>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</si>
  <si>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</si>
  <si>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</si>
  <si>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</si>
  <si>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</si>
  <si>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</si>
  <si>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</si>
  <si>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</si>
  <si>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</si>
  <si>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</si>
  <si>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</si>
  <si>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</si>
  <si>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</si>
  <si>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</si>
  <si>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</si>
  <si>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</si>
  <si>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</si>
  <si>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</si>
  <si>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</si>
  <si>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</si>
  <si>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</si>
  <si>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</si>
  <si>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</si>
  <si>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</si>
  <si>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</si>
  <si>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</si>
  <si>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</si>
  <si>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</si>
  <si>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</si>
  <si>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</si>
  <si>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</si>
  <si>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</si>
  <si>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</si>
  <si>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</si>
  <si>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</si>
  <si>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</si>
  <si>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</si>
  <si>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</si>
  <si>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</si>
  <si>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</si>
  <si>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</si>
  <si>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</si>
  <si>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</si>
  <si>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</si>
  <si>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</si>
  <si>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</si>
  <si>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</si>
  <si>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</si>
  <si>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</si>
  <si>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</si>
  <si>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</si>
  <si>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</si>
  <si>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</si>
  <si>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</si>
  <si>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</si>
  <si>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</si>
  <si>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</si>
  <si>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</si>
  <si>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</si>
  <si>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</si>
  <si>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</si>
  <si>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</si>
  <si>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</si>
  <si>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</si>
  <si>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</si>
  <si>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</si>
  <si>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</si>
  <si>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</si>
  <si>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</si>
  <si>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</si>
  <si>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</si>
  <si>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</si>
  <si>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</si>
  <si>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</si>
  <si>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</si>
  <si>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</si>
  <si>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</si>
  <si>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</si>
  <si>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</si>
  <si>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</si>
  <si>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</si>
  <si>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</si>
  <si>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</si>
  <si>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</si>
  <si>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</si>
  <si>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</si>
  <si>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</si>
  <si>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</si>
  <si>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</si>
  <si>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</si>
  <si>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</si>
  <si>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</si>
  <si>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</si>
  <si>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</si>
  <si>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</si>
  <si>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</si>
  <si>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</si>
  <si>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 by beverage brand</t>
  </si>
  <si>
    <t xml:space="preserve">Sales by retailer </t>
  </si>
  <si>
    <t>Brand</t>
  </si>
  <si>
    <t>Sales 2022</t>
  </si>
  <si>
    <t>Sales 203</t>
  </si>
  <si>
    <t>Variance</t>
  </si>
  <si>
    <t>sales 2022</t>
  </si>
  <si>
    <t>sales 2023</t>
  </si>
  <si>
    <t xml:space="preserve"> Variance</t>
  </si>
  <si>
    <t>Sales and operating profit margin by quarter</t>
  </si>
  <si>
    <t>Sum of Total Sales</t>
  </si>
  <si>
    <t>Sum of Units Sold</t>
  </si>
  <si>
    <t>Average of Price per Unit</t>
  </si>
  <si>
    <t>Sum of Operating Profit</t>
  </si>
  <si>
    <t>Row Labels</t>
  </si>
  <si>
    <t>Grand Total</t>
  </si>
  <si>
    <t>Column Labels</t>
  </si>
  <si>
    <t>2022</t>
  </si>
  <si>
    <t>2023</t>
  </si>
  <si>
    <t>Qtr1</t>
  </si>
  <si>
    <t>Qtr2</t>
  </si>
  <si>
    <t>Qtr3</t>
  </si>
  <si>
    <t>Qtr4</t>
  </si>
  <si>
    <t>Average of Operating Margin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</si>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</sst>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8"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2"/>
      <color theme="1"/>
      <name val="Calibri"/>
      <family val="2"/>
      <scheme val="minor"/>
    </font>
    <font>
      <sz val="12"/>
      <color theme="0"/>
      <name val="Calibri"/>
      <family val="2"/>
      <scheme val="minor"/>
    </font>
    <font>
      <b/>
      <sz val="12"/>
      <color theme="1"/>
      <name val="Calibri"/>
      <family val="2"/>
      <scheme val="minor"/>
    </font>
  </fonts>
  <fills count="6">
    <fill>
      <patternFill patternType="none"/>
    </fill>
    <fill>
      <patternFill patternType="gray125"/>
    </fill>
    <fill>
      <patternFill patternType="solid">
        <fgColor rgb="FF2A3E68"/>
        <bgColor indexed="64"/>
      </patternFill>
    </fill>
    <fill>
      <patternFill patternType="solid">
        <fgColor rgb="FFEE0000"/>
        <bgColor indexed="64"/>
      </patternFill>
    </fill>
    <fill>
      <patternFill patternType="solid">
        <fgColor rgb="FFDC3939"/>
        <bgColor indexed="64"/>
      </patternFill>
    </fill>
    <fill>
      <patternFill patternType="solid">
        <fgColor rgb="FFA3DBFF"/>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9" fontId="5" fillId="0" borderId="0" applyFont="0" applyFill="0" applyBorder="0" applyAlignment="0" applyProtection="0"/>
  </cellStyleXfs>
  <cellXfs count="26">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3" borderId="0" xfId="0" applyFill="1"/>
    <xf numFmtId="0" fontId="6" fillId="3" borderId="0" xfId="0" applyFont="1" applyFill="1" applyAlignment="1">
      <alignment horizontal="centerContinuous"/>
    </xf>
    <xf numFmtId="0" fontId="0" fillId="3" borderId="0" xfId="0" applyFill="1" applyAlignment="1">
      <alignment horizontal="centerContinuous"/>
    </xf>
    <xf numFmtId="0" fontId="2" fillId="4" borderId="0" xfId="0" applyFont="1" applyFill="1" applyAlignment="1">
      <alignment horizontal="centerContinuous"/>
    </xf>
    <xf numFmtId="0" fontId="2" fillId="3" borderId="0" xfId="0" applyFont="1" applyFill="1" applyAlignment="1">
      <alignment horizontal="centerContinuous"/>
    </xf>
    <xf numFmtId="0" fontId="6" fillId="4" borderId="0" xfId="0" applyFont="1" applyFill="1" applyAlignment="1">
      <alignment horizontal="centerContinuous"/>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3" fontId="0" fillId="0" borderId="0" xfId="2" applyNumberFormat="1" applyFont="1"/>
    <xf numFmtId="44" fontId="0" fillId="0" borderId="0" xfId="0" applyNumberFormat="1"/>
    <xf numFmtId="0" fontId="7" fillId="5" borderId="2" xfId="0" applyFont="1" applyFill="1" applyBorder="1"/>
    <xf numFmtId="3" fontId="7" fillId="5" borderId="2" xfId="0" applyNumberFormat="1" applyFont="1" applyFill="1" applyBorder="1"/>
    <xf numFmtId="3" fontId="7" fillId="5" borderId="2" xfId="2" applyNumberFormat="1" applyFont="1" applyFill="1" applyBorder="1"/>
  </cellXfs>
  <cellStyles count="3">
    <cellStyle name="Hyperlink 2" xfId="1" xr:uid="{229837FD-7C70-47AC-B854-CBC5538B0B97}"/>
    <cellStyle name="Normal" xfId="0" builtinId="0"/>
    <cellStyle name="Percent" xfId="2" builtinId="5"/>
  </cellStyles>
  <dxfs count="81">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 formatCode="#,##0"/>
    </dxf>
    <dxf>
      <numFmt numFmtId="3" formatCode="#,##0"/>
    </dxf>
    <dxf>
      <numFmt numFmtId="34" formatCode="_(&quot;$&quot;* #,##0.00_);_(&quot;$&quot;* \(#,##0.00\);_(&quot;$&quot;* &quot;-&quot;??_);_(@_)"/>
    </dxf>
    <dxf>
      <numFmt numFmtId="34" formatCode="_(&quot;$&quot;* #,##0.00_);_(&quot;$&quot;* \(#,##0.00\);_(&quot;$&quot;* &quot;-&quot;??_);_(@_)"/>
    </dxf>
    <dxf>
      <numFmt numFmtId="3" formatCode="#,##0"/>
    </dxf>
    <dxf>
      <numFmt numFmtId="3" formatCode="#,##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USA RETAILER DASHBOARD.xlsx]Analysis!PivotTable4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73673"/>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73673"/>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Analysis!$B$26</c:f>
              <c:strCache>
                <c:ptCount val="1"/>
                <c:pt idx="0">
                  <c:v>Sum of Total Sales</c:v>
                </c:pt>
              </c:strCache>
            </c:strRef>
          </c:tx>
          <c:spPr>
            <a:solidFill>
              <a:srgbClr val="EE0000"/>
            </a:solidFill>
            <a:ln>
              <a:noFill/>
            </a:ln>
            <a:effectLst/>
          </c:spPr>
          <c:invertIfNegative val="0"/>
          <c:cat>
            <c:multiLvlStrRef>
              <c:f>Analysis!$A$27:$A$37</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Analysis!$B$27:$B$37</c:f>
              <c:numCache>
                <c:formatCode>General</c:formatCode>
                <c:ptCount val="8"/>
                <c:pt idx="0">
                  <c:v>692776.1</c:v>
                </c:pt>
                <c:pt idx="1">
                  <c:v>644203.89999999956</c:v>
                </c:pt>
                <c:pt idx="2">
                  <c:v>719170.39999999979</c:v>
                </c:pt>
                <c:pt idx="3">
                  <c:v>367582.10000000009</c:v>
                </c:pt>
                <c:pt idx="4">
                  <c:v>1877584.2999999996</c:v>
                </c:pt>
                <c:pt idx="5">
                  <c:v>2379424.8000000031</c:v>
                </c:pt>
                <c:pt idx="6">
                  <c:v>2805752.5000000005</c:v>
                </c:pt>
                <c:pt idx="7">
                  <c:v>2530170.8999999994</c:v>
                </c:pt>
              </c:numCache>
            </c:numRef>
          </c:val>
          <c:extLst>
            <c:ext xmlns:c16="http://schemas.microsoft.com/office/drawing/2014/chart" uri="{C3380CC4-5D6E-409C-BE32-E72D297353CC}">
              <c16:uniqueId val="{00000000-C6BB-4C57-BD13-E8086C77FBED}"/>
            </c:ext>
          </c:extLst>
        </c:ser>
        <c:dLbls>
          <c:showLegendKey val="0"/>
          <c:showVal val="0"/>
          <c:showCatName val="0"/>
          <c:showSerName val="0"/>
          <c:showPercent val="0"/>
          <c:showBubbleSize val="0"/>
        </c:dLbls>
        <c:gapWidth val="219"/>
        <c:axId val="1822390592"/>
        <c:axId val="1822399232"/>
      </c:barChart>
      <c:lineChart>
        <c:grouping val="standard"/>
        <c:varyColors val="0"/>
        <c:ser>
          <c:idx val="1"/>
          <c:order val="1"/>
          <c:tx>
            <c:strRef>
              <c:f>Analysis!$C$26</c:f>
              <c:strCache>
                <c:ptCount val="1"/>
                <c:pt idx="0">
                  <c:v>Average of Operating Margin</c:v>
                </c:pt>
              </c:strCache>
            </c:strRef>
          </c:tx>
          <c:spPr>
            <a:ln w="28575" cap="rnd">
              <a:solidFill>
                <a:srgbClr val="073673"/>
              </a:solidFill>
              <a:round/>
            </a:ln>
            <a:effectLst/>
          </c:spPr>
          <c:marker>
            <c:symbol val="circle"/>
            <c:size val="5"/>
            <c:spPr>
              <a:solidFill>
                <a:schemeClr val="accent2"/>
              </a:solidFill>
              <a:ln w="9525">
                <a:solidFill>
                  <a:schemeClr val="accent2"/>
                </a:solidFill>
              </a:ln>
              <a:effectLst/>
            </c:spPr>
          </c:marker>
          <c:cat>
            <c:multiLvlStrRef>
              <c:f>Analysis!$A$27:$A$37</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Analysis!$C$27:$C$37</c:f>
              <c:numCache>
                <c:formatCode>General</c:formatCode>
                <c:ptCount val="8"/>
                <c:pt idx="0">
                  <c:v>0.40174683544303796</c:v>
                </c:pt>
                <c:pt idx="1">
                  <c:v>0.40000000000000019</c:v>
                </c:pt>
                <c:pt idx="2">
                  <c:v>0.41026548672566376</c:v>
                </c:pt>
                <c:pt idx="3">
                  <c:v>0.40243816254416964</c:v>
                </c:pt>
                <c:pt idx="4">
                  <c:v>0.41657045009784788</c:v>
                </c:pt>
                <c:pt idx="5">
                  <c:v>0.42755819477434698</c:v>
                </c:pt>
                <c:pt idx="6">
                  <c:v>0.43470170454545393</c:v>
                </c:pt>
                <c:pt idx="7">
                  <c:v>0.4248393285371706</c:v>
                </c:pt>
              </c:numCache>
            </c:numRef>
          </c:val>
          <c:smooth val="0"/>
          <c:extLst>
            <c:ext xmlns:c16="http://schemas.microsoft.com/office/drawing/2014/chart" uri="{C3380CC4-5D6E-409C-BE32-E72D297353CC}">
              <c16:uniqueId val="{00000001-C6BB-4C57-BD13-E8086C77FBED}"/>
            </c:ext>
          </c:extLst>
        </c:ser>
        <c:dLbls>
          <c:showLegendKey val="0"/>
          <c:showVal val="0"/>
          <c:showCatName val="0"/>
          <c:showSerName val="0"/>
          <c:showPercent val="0"/>
          <c:showBubbleSize val="0"/>
        </c:dLbls>
        <c:marker val="1"/>
        <c:smooth val="0"/>
        <c:axId val="1121710640"/>
        <c:axId val="1121714960"/>
      </c:lineChart>
      <c:catAx>
        <c:axId val="182239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399232"/>
        <c:crosses val="autoZero"/>
        <c:auto val="1"/>
        <c:lblAlgn val="ctr"/>
        <c:lblOffset val="100"/>
        <c:noMultiLvlLbl val="0"/>
      </c:catAx>
      <c:valAx>
        <c:axId val="1822399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390592"/>
        <c:crosses val="autoZero"/>
        <c:crossBetween val="between"/>
      </c:valAx>
      <c:valAx>
        <c:axId val="11217149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710640"/>
        <c:crosses val="max"/>
        <c:crossBetween val="between"/>
      </c:valAx>
      <c:catAx>
        <c:axId val="1121710640"/>
        <c:scaling>
          <c:orientation val="minMax"/>
        </c:scaling>
        <c:delete val="1"/>
        <c:axPos val="b"/>
        <c:numFmt formatCode="General" sourceLinked="1"/>
        <c:majorTickMark val="out"/>
        <c:minorTickMark val="none"/>
        <c:tickLblPos val="nextTo"/>
        <c:crossAx val="11217149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680359</xdr:colOff>
      <xdr:row>1</xdr:row>
      <xdr:rowOff>21772</xdr:rowOff>
    </xdr:from>
    <xdr:to>
      <xdr:col>12</xdr:col>
      <xdr:colOff>446887</xdr:colOff>
      <xdr:row>4</xdr:row>
      <xdr:rowOff>146957</xdr:rowOff>
    </xdr:to>
    <xdr:sp macro="" textlink="">
      <xdr:nvSpPr>
        <xdr:cNvPr id="2" name="Rectangle 1">
          <a:extLst>
            <a:ext uri="{FF2B5EF4-FFF2-40B4-BE49-F238E27FC236}">
              <a16:creationId xmlns:a16="http://schemas.microsoft.com/office/drawing/2014/main" id="{2AE8A6EC-2177-735E-6848-F254420F1B82}"/>
            </a:ext>
          </a:extLst>
        </xdr:cNvPr>
        <xdr:cNvSpPr/>
      </xdr:nvSpPr>
      <xdr:spPr>
        <a:xfrm>
          <a:off x="2697081" y="222298"/>
          <a:ext cx="7724558" cy="726764"/>
        </a:xfrm>
        <a:prstGeom prst="rect">
          <a:avLst/>
        </a:prstGeom>
        <a:solidFill>
          <a:srgbClr val="EE0000"/>
        </a:solidFill>
        <a:ln>
          <a:solidFill>
            <a:schemeClr val="accent1">
              <a:shade val="15000"/>
              <a:alpha val="9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t>COCA-COLA USA</a:t>
          </a:r>
          <a:r>
            <a:rPr lang="en-US" sz="2400" b="1" baseline="0"/>
            <a:t> RETAILER DASHBOARD.</a:t>
          </a:r>
          <a:br>
            <a:rPr lang="en-US" sz="2400" b="1" baseline="0"/>
          </a:br>
          <a:r>
            <a:rPr lang="en-US" sz="1600" b="1" i="1" baseline="0">
              <a:solidFill>
                <a:schemeClr val="lt1">
                  <a:alpha val="48000"/>
                </a:schemeClr>
              </a:solidFill>
            </a:rPr>
            <a:t>Figures in USD.</a:t>
          </a:r>
          <a:endParaRPr lang="en-US" sz="1600" b="1" i="1">
            <a:solidFill>
              <a:schemeClr val="lt1">
                <a:alpha val="48000"/>
              </a:schemeClr>
            </a:solidFill>
          </a:endParaRPr>
        </a:p>
      </xdr:txBody>
    </xdr:sp>
    <xdr:clientData/>
  </xdr:twoCellAnchor>
  <xdr:twoCellAnchor>
    <xdr:from>
      <xdr:col>2</xdr:col>
      <xdr:colOff>27209</xdr:colOff>
      <xdr:row>6</xdr:row>
      <xdr:rowOff>10886</xdr:rowOff>
    </xdr:from>
    <xdr:to>
      <xdr:col>4</xdr:col>
      <xdr:colOff>183734</xdr:colOff>
      <xdr:row>8</xdr:row>
      <xdr:rowOff>185057</xdr:rowOff>
    </xdr:to>
    <xdr:sp macro="" textlink="">
      <xdr:nvSpPr>
        <xdr:cNvPr id="3" name="Rectangle 2">
          <a:extLst>
            <a:ext uri="{FF2B5EF4-FFF2-40B4-BE49-F238E27FC236}">
              <a16:creationId xmlns:a16="http://schemas.microsoft.com/office/drawing/2014/main" id="{2A66113B-80E7-C8EA-BFA8-394468E55860}"/>
            </a:ext>
          </a:extLst>
        </xdr:cNvPr>
        <xdr:cNvSpPr/>
      </xdr:nvSpPr>
      <xdr:spPr>
        <a:xfrm>
          <a:off x="2742908" y="1214044"/>
          <a:ext cx="1554480" cy="575224"/>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Total</a:t>
          </a:r>
          <a:r>
            <a:rPr lang="en-US" sz="1100" b="1" baseline="0"/>
            <a:t> Sales</a:t>
          </a:r>
          <a:endParaRPr lang="en-US" sz="1100" b="1"/>
        </a:p>
      </xdr:txBody>
    </xdr:sp>
    <xdr:clientData/>
  </xdr:twoCellAnchor>
  <xdr:twoCellAnchor>
    <xdr:from>
      <xdr:col>4</xdr:col>
      <xdr:colOff>587824</xdr:colOff>
      <xdr:row>6</xdr:row>
      <xdr:rowOff>10886</xdr:rowOff>
    </xdr:from>
    <xdr:to>
      <xdr:col>6</xdr:col>
      <xdr:colOff>475071</xdr:colOff>
      <xdr:row>8</xdr:row>
      <xdr:rowOff>185057</xdr:rowOff>
    </xdr:to>
    <xdr:sp macro="" textlink="">
      <xdr:nvSpPr>
        <xdr:cNvPr id="4" name="Rectangle 3">
          <a:extLst>
            <a:ext uri="{FF2B5EF4-FFF2-40B4-BE49-F238E27FC236}">
              <a16:creationId xmlns:a16="http://schemas.microsoft.com/office/drawing/2014/main" id="{6180BA37-0D87-435C-CB74-3810A3EE4D32}"/>
            </a:ext>
          </a:extLst>
        </xdr:cNvPr>
        <xdr:cNvSpPr/>
      </xdr:nvSpPr>
      <xdr:spPr>
        <a:xfrm>
          <a:off x="4701478" y="1214044"/>
          <a:ext cx="1554480" cy="575224"/>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Unit Sold</a:t>
          </a:r>
        </a:p>
      </xdr:txBody>
    </xdr:sp>
    <xdr:clientData/>
  </xdr:twoCellAnchor>
  <xdr:twoCellAnchor>
    <xdr:from>
      <xdr:col>7</xdr:col>
      <xdr:colOff>451753</xdr:colOff>
      <xdr:row>6</xdr:row>
      <xdr:rowOff>10886</xdr:rowOff>
    </xdr:from>
    <xdr:to>
      <xdr:col>9</xdr:col>
      <xdr:colOff>608277</xdr:colOff>
      <xdr:row>8</xdr:row>
      <xdr:rowOff>185057</xdr:rowOff>
    </xdr:to>
    <xdr:sp macro="" textlink="">
      <xdr:nvSpPr>
        <xdr:cNvPr id="5" name="Rectangle 4">
          <a:extLst>
            <a:ext uri="{FF2B5EF4-FFF2-40B4-BE49-F238E27FC236}">
              <a16:creationId xmlns:a16="http://schemas.microsoft.com/office/drawing/2014/main" id="{AA9C29F3-A0F1-837D-4ADA-9C4F7965902D}"/>
            </a:ext>
          </a:extLst>
        </xdr:cNvPr>
        <xdr:cNvSpPr/>
      </xdr:nvSpPr>
      <xdr:spPr>
        <a:xfrm>
          <a:off x="6931617" y="1214044"/>
          <a:ext cx="1554480" cy="575224"/>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Average Price</a:t>
          </a:r>
        </a:p>
      </xdr:txBody>
    </xdr:sp>
    <xdr:clientData/>
  </xdr:twoCellAnchor>
  <xdr:twoCellAnchor>
    <xdr:from>
      <xdr:col>10</xdr:col>
      <xdr:colOff>315682</xdr:colOff>
      <xdr:row>6</xdr:row>
      <xdr:rowOff>10886</xdr:rowOff>
    </xdr:from>
    <xdr:to>
      <xdr:col>12</xdr:col>
      <xdr:colOff>472207</xdr:colOff>
      <xdr:row>8</xdr:row>
      <xdr:rowOff>185057</xdr:rowOff>
    </xdr:to>
    <xdr:sp macro="" textlink="">
      <xdr:nvSpPr>
        <xdr:cNvPr id="6" name="Rectangle 5">
          <a:extLst>
            <a:ext uri="{FF2B5EF4-FFF2-40B4-BE49-F238E27FC236}">
              <a16:creationId xmlns:a16="http://schemas.microsoft.com/office/drawing/2014/main" id="{10570245-CDDF-073B-E7DB-CED7726E12D8}"/>
            </a:ext>
          </a:extLst>
        </xdr:cNvPr>
        <xdr:cNvSpPr/>
      </xdr:nvSpPr>
      <xdr:spPr>
        <a:xfrm>
          <a:off x="8892479" y="1214044"/>
          <a:ext cx="1554480" cy="575224"/>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Total operating Profit</a:t>
          </a:r>
        </a:p>
      </xdr:txBody>
    </xdr:sp>
    <xdr:clientData/>
  </xdr:twoCellAnchor>
  <xdr:twoCellAnchor editAs="oneCell">
    <xdr:from>
      <xdr:col>10</xdr:col>
      <xdr:colOff>602741</xdr:colOff>
      <xdr:row>1</xdr:row>
      <xdr:rowOff>88033</xdr:rowOff>
    </xdr:from>
    <xdr:to>
      <xdr:col>12</xdr:col>
      <xdr:colOff>359186</xdr:colOff>
      <xdr:row>4</xdr:row>
      <xdr:rowOff>98918</xdr:rowOff>
    </xdr:to>
    <xdr:pic>
      <xdr:nvPicPr>
        <xdr:cNvPr id="15" name="Picture 14">
          <a:extLst>
            <a:ext uri="{FF2B5EF4-FFF2-40B4-BE49-F238E27FC236}">
              <a16:creationId xmlns:a16="http://schemas.microsoft.com/office/drawing/2014/main" id="{F9CF117E-2C35-8774-45C5-5101D02BD4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69325" y="289182"/>
          <a:ext cx="1152656" cy="614333"/>
        </a:xfrm>
        <a:prstGeom prst="rect">
          <a:avLst/>
        </a:prstGeom>
      </xdr:spPr>
    </xdr:pic>
    <xdr:clientData/>
  </xdr:twoCellAnchor>
  <xdr:twoCellAnchor editAs="oneCell">
    <xdr:from>
      <xdr:col>0</xdr:col>
      <xdr:colOff>0</xdr:colOff>
      <xdr:row>0</xdr:row>
      <xdr:rowOff>0</xdr:rowOff>
    </xdr:from>
    <xdr:to>
      <xdr:col>1</xdr:col>
      <xdr:colOff>5443</xdr:colOff>
      <xdr:row>7</xdr:row>
      <xdr:rowOff>70757</xdr:rowOff>
    </xdr:to>
    <xdr:pic>
      <xdr:nvPicPr>
        <xdr:cNvPr id="17" name="Picture 16">
          <a:extLst>
            <a:ext uri="{FF2B5EF4-FFF2-40B4-BE49-F238E27FC236}">
              <a16:creationId xmlns:a16="http://schemas.microsoft.com/office/drawing/2014/main" id="{D1276B5B-913C-AD22-77C0-F477050AF3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0" y="0"/>
          <a:ext cx="2019300" cy="1480457"/>
        </a:xfrm>
        <a:prstGeom prst="rect">
          <a:avLst/>
        </a:prstGeom>
        <a:effectLst>
          <a:reflection endPos="23000" dist="50800" dir="5400000" sy="-100000" algn="bl" rotWithShape="0"/>
        </a:effectLst>
      </xdr:spPr>
    </xdr:pic>
    <xdr:clientData/>
  </xdr:twoCellAnchor>
  <xdr:twoCellAnchor>
    <xdr:from>
      <xdr:col>2</xdr:col>
      <xdr:colOff>171875</xdr:colOff>
      <xdr:row>6</xdr:row>
      <xdr:rowOff>171506</xdr:rowOff>
    </xdr:from>
    <xdr:to>
      <xdr:col>3</xdr:col>
      <xdr:colOff>658867</xdr:colOff>
      <xdr:row>8</xdr:row>
      <xdr:rowOff>97025</xdr:rowOff>
    </xdr:to>
    <xdr:sp macro="" textlink="Analysis!A4">
      <xdr:nvSpPr>
        <xdr:cNvPr id="18" name="TextBox 17">
          <a:extLst>
            <a:ext uri="{FF2B5EF4-FFF2-40B4-BE49-F238E27FC236}">
              <a16:creationId xmlns:a16="http://schemas.microsoft.com/office/drawing/2014/main" id="{74B4E745-026C-A993-6ABA-DFEDB4349191}"/>
            </a:ext>
          </a:extLst>
        </xdr:cNvPr>
        <xdr:cNvSpPr txBox="1"/>
      </xdr:nvSpPr>
      <xdr:spPr>
        <a:xfrm>
          <a:off x="2881472" y="1378401"/>
          <a:ext cx="1185097" cy="327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9FA8CE-5D25-4C10-998B-C1D850966D17}" type="TxLink">
            <a:rPr lang="en-US" sz="1400" b="1" i="0" u="none" strike="noStrike">
              <a:solidFill>
                <a:schemeClr val="bg1"/>
              </a:solidFill>
              <a:latin typeface="Calibri"/>
              <a:ea typeface="Calibri"/>
              <a:cs typeface="Calibri"/>
            </a:rPr>
            <a:pPr algn="ctr"/>
            <a:t>12,016,665</a:t>
          </a:fld>
          <a:endParaRPr lang="en-US" sz="1400" b="1">
            <a:solidFill>
              <a:schemeClr val="bg1"/>
            </a:solidFill>
          </a:endParaRPr>
        </a:p>
      </xdr:txBody>
    </xdr:sp>
    <xdr:clientData/>
  </xdr:twoCellAnchor>
  <xdr:twoCellAnchor>
    <xdr:from>
      <xdr:col>5</xdr:col>
      <xdr:colOff>0</xdr:colOff>
      <xdr:row>7</xdr:row>
      <xdr:rowOff>5730</xdr:rowOff>
    </xdr:from>
    <xdr:to>
      <xdr:col>6</xdr:col>
      <xdr:colOff>372406</xdr:colOff>
      <xdr:row>8</xdr:row>
      <xdr:rowOff>114586</xdr:rowOff>
    </xdr:to>
    <xdr:sp macro="" textlink="">
      <xdr:nvSpPr>
        <xdr:cNvPr id="19" name="TextBox 18">
          <a:extLst>
            <a:ext uri="{FF2B5EF4-FFF2-40B4-BE49-F238E27FC236}">
              <a16:creationId xmlns:a16="http://schemas.microsoft.com/office/drawing/2014/main" id="{7CBAA76B-D839-D619-7D81-FBE8C96E5B30}"/>
            </a:ext>
          </a:extLst>
        </xdr:cNvPr>
        <xdr:cNvSpPr txBox="1"/>
      </xdr:nvSpPr>
      <xdr:spPr>
        <a:xfrm>
          <a:off x="4812632" y="1409414"/>
          <a:ext cx="1340661" cy="30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7</xdr:col>
      <xdr:colOff>555745</xdr:colOff>
      <xdr:row>7</xdr:row>
      <xdr:rowOff>40105</xdr:rowOff>
    </xdr:from>
    <xdr:to>
      <xdr:col>9</xdr:col>
      <xdr:colOff>263548</xdr:colOff>
      <xdr:row>8</xdr:row>
      <xdr:rowOff>137503</xdr:rowOff>
    </xdr:to>
    <xdr:sp macro="" textlink="">
      <xdr:nvSpPr>
        <xdr:cNvPr id="20" name="TextBox 19">
          <a:extLst>
            <a:ext uri="{FF2B5EF4-FFF2-40B4-BE49-F238E27FC236}">
              <a16:creationId xmlns:a16="http://schemas.microsoft.com/office/drawing/2014/main" id="{6BF820D9-6C75-53CB-7184-1E6952AF35C0}"/>
            </a:ext>
          </a:extLst>
        </xdr:cNvPr>
        <xdr:cNvSpPr txBox="1"/>
      </xdr:nvSpPr>
      <xdr:spPr>
        <a:xfrm>
          <a:off x="7035609" y="1443789"/>
          <a:ext cx="1105759" cy="29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10</xdr:col>
      <xdr:colOff>338031</xdr:colOff>
      <xdr:row>6</xdr:row>
      <xdr:rowOff>148962</xdr:rowOff>
    </xdr:from>
    <xdr:to>
      <xdr:col>12</xdr:col>
      <xdr:colOff>194798</xdr:colOff>
      <xdr:row>8</xdr:row>
      <xdr:rowOff>137503</xdr:rowOff>
    </xdr:to>
    <xdr:sp macro="" textlink="">
      <xdr:nvSpPr>
        <xdr:cNvPr id="21" name="TextBox 20">
          <a:extLst>
            <a:ext uri="{FF2B5EF4-FFF2-40B4-BE49-F238E27FC236}">
              <a16:creationId xmlns:a16="http://schemas.microsoft.com/office/drawing/2014/main" id="{81F00B48-0117-1E4D-19D1-35776FAC5651}"/>
            </a:ext>
          </a:extLst>
        </xdr:cNvPr>
        <xdr:cNvSpPr txBox="1"/>
      </xdr:nvSpPr>
      <xdr:spPr>
        <a:xfrm>
          <a:off x="8914828" y="1352120"/>
          <a:ext cx="1254722" cy="38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5</xdr:col>
      <xdr:colOff>136379</xdr:colOff>
      <xdr:row>6</xdr:row>
      <xdr:rowOff>171506</xdr:rowOff>
    </xdr:from>
    <xdr:to>
      <xdr:col>6</xdr:col>
      <xdr:colOff>351227</xdr:colOff>
      <xdr:row>8</xdr:row>
      <xdr:rowOff>97025</xdr:rowOff>
    </xdr:to>
    <xdr:sp macro="" textlink="Analysis!B4">
      <xdr:nvSpPr>
        <xdr:cNvPr id="22" name="TextBox 21">
          <a:extLst>
            <a:ext uri="{FF2B5EF4-FFF2-40B4-BE49-F238E27FC236}">
              <a16:creationId xmlns:a16="http://schemas.microsoft.com/office/drawing/2014/main" id="{1AAF1EB0-E69F-0371-0709-99AF623818FD}"/>
            </a:ext>
          </a:extLst>
        </xdr:cNvPr>
        <xdr:cNvSpPr txBox="1"/>
      </xdr:nvSpPr>
      <xdr:spPr>
        <a:xfrm>
          <a:off x="4940292" y="1378401"/>
          <a:ext cx="1185097" cy="327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C60EB2-0BD1-4824-8D60-6EC08E3C88CE}" type="TxLink">
            <a:rPr lang="en-US" sz="1400" b="1" i="0" u="none" strike="noStrike">
              <a:solidFill>
                <a:schemeClr val="bg1"/>
              </a:solidFill>
              <a:latin typeface="Calibri"/>
              <a:ea typeface="Calibri"/>
              <a:cs typeface="Calibri"/>
            </a:rPr>
            <a:pPr marL="0" indent="0" algn="ctr"/>
            <a:t>24,788,610</a:t>
          </a:fld>
          <a:endParaRPr lang="en-US" sz="1400" b="1" i="0" u="none" strike="noStrike">
            <a:solidFill>
              <a:schemeClr val="bg1"/>
            </a:solidFill>
            <a:latin typeface="Calibri"/>
            <a:ea typeface="Calibri"/>
            <a:cs typeface="Calibri"/>
          </a:endParaRPr>
        </a:p>
      </xdr:txBody>
    </xdr:sp>
    <xdr:clientData/>
  </xdr:twoCellAnchor>
  <xdr:twoCellAnchor>
    <xdr:from>
      <xdr:col>7</xdr:col>
      <xdr:colOff>591921</xdr:colOff>
      <xdr:row>6</xdr:row>
      <xdr:rowOff>171506</xdr:rowOff>
    </xdr:from>
    <xdr:to>
      <xdr:col>9</xdr:col>
      <xdr:colOff>380807</xdr:colOff>
      <xdr:row>8</xdr:row>
      <xdr:rowOff>97025</xdr:rowOff>
    </xdr:to>
    <xdr:sp macro="" textlink="Analysis!D4">
      <xdr:nvSpPr>
        <xdr:cNvPr id="23" name="TextBox 22">
          <a:extLst>
            <a:ext uri="{FF2B5EF4-FFF2-40B4-BE49-F238E27FC236}">
              <a16:creationId xmlns:a16="http://schemas.microsoft.com/office/drawing/2014/main" id="{1A89D4F4-2F10-FE7E-1893-6C1E38A8853F}"/>
            </a:ext>
          </a:extLst>
        </xdr:cNvPr>
        <xdr:cNvSpPr txBox="1"/>
      </xdr:nvSpPr>
      <xdr:spPr>
        <a:xfrm>
          <a:off x="7064188" y="1378401"/>
          <a:ext cx="1185097" cy="327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C322EE-35BB-4739-8216-3D5988393BE4}" type="TxLink">
            <a:rPr lang="en-US" sz="1400" b="1" i="0" u="none" strike="noStrike">
              <a:solidFill>
                <a:schemeClr val="bg1"/>
              </a:solidFill>
              <a:latin typeface="Calibri"/>
              <a:ea typeface="Calibri"/>
              <a:cs typeface="Calibri"/>
            </a:rPr>
            <a:pPr marL="0" indent="0" algn="ctr"/>
            <a:t> $0.45 </a:t>
          </a:fld>
          <a:endParaRPr lang="en-US" sz="1400" b="1" i="0" u="none" strike="noStrike">
            <a:solidFill>
              <a:schemeClr val="bg1"/>
            </a:solidFill>
            <a:latin typeface="Calibri"/>
            <a:ea typeface="Calibri"/>
            <a:cs typeface="Calibri"/>
          </a:endParaRPr>
        </a:p>
      </xdr:txBody>
    </xdr:sp>
    <xdr:clientData/>
  </xdr:twoCellAnchor>
  <xdr:twoCellAnchor>
    <xdr:from>
      <xdr:col>10</xdr:col>
      <xdr:colOff>491347</xdr:colOff>
      <xdr:row>6</xdr:row>
      <xdr:rowOff>171506</xdr:rowOff>
    </xdr:from>
    <xdr:to>
      <xdr:col>12</xdr:col>
      <xdr:colOff>280233</xdr:colOff>
      <xdr:row>8</xdr:row>
      <xdr:rowOff>97025</xdr:rowOff>
    </xdr:to>
    <xdr:sp macro="" textlink="Analysis!C4">
      <xdr:nvSpPr>
        <xdr:cNvPr id="24" name="TextBox 23">
          <a:extLst>
            <a:ext uri="{FF2B5EF4-FFF2-40B4-BE49-F238E27FC236}">
              <a16:creationId xmlns:a16="http://schemas.microsoft.com/office/drawing/2014/main" id="{E87BB2D2-1CA1-4A16-7B01-20014ECBF26A}"/>
            </a:ext>
          </a:extLst>
        </xdr:cNvPr>
        <xdr:cNvSpPr txBox="1"/>
      </xdr:nvSpPr>
      <xdr:spPr>
        <a:xfrm>
          <a:off x="9057931" y="1378401"/>
          <a:ext cx="1185097" cy="327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6FD7653-A480-4FA0-9232-57572877DFD5}" type="TxLink">
            <a:rPr lang="en-US" sz="1400" b="1" i="0" u="none" strike="noStrike">
              <a:solidFill>
                <a:schemeClr val="bg1"/>
              </a:solidFill>
              <a:latin typeface="Calibri"/>
              <a:ea typeface="Calibri"/>
              <a:cs typeface="Calibri"/>
            </a:rPr>
            <a:pPr marL="0" indent="0" algn="ctr"/>
            <a:t>4,722,497</a:t>
          </a:fld>
          <a:endParaRPr lang="en-US" sz="1400" b="1" i="0" u="none" strike="noStrike">
            <a:solidFill>
              <a:schemeClr val="bg1"/>
            </a:solidFill>
            <a:latin typeface="Calibri"/>
            <a:ea typeface="Calibri"/>
            <a:cs typeface="Calibri"/>
          </a:endParaRPr>
        </a:p>
      </xdr:txBody>
    </xdr:sp>
    <xdr:clientData/>
  </xdr:twoCellAnchor>
  <xdr:twoCellAnchor>
    <xdr:from>
      <xdr:col>2</xdr:col>
      <xdr:colOff>11832</xdr:colOff>
      <xdr:row>23</xdr:row>
      <xdr:rowOff>5917</xdr:rowOff>
    </xdr:from>
    <xdr:to>
      <xdr:col>13</xdr:col>
      <xdr:colOff>5915</xdr:colOff>
      <xdr:row>40</xdr:row>
      <xdr:rowOff>5916</xdr:rowOff>
    </xdr:to>
    <xdr:graphicFrame macro="">
      <xdr:nvGraphicFramePr>
        <xdr:cNvPr id="25" name="Chart 24">
          <a:extLst>
            <a:ext uri="{FF2B5EF4-FFF2-40B4-BE49-F238E27FC236}">
              <a16:creationId xmlns:a16="http://schemas.microsoft.com/office/drawing/2014/main" id="{BF6D9A65-2C44-46E8-955C-B1D3D3BD6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10079</xdr:colOff>
      <xdr:row>7</xdr:row>
      <xdr:rowOff>72068</xdr:rowOff>
    </xdr:from>
    <xdr:to>
      <xdr:col>1</xdr:col>
      <xdr:colOff>2698</xdr:colOff>
      <xdr:row>16</xdr:row>
      <xdr:rowOff>192012</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A6C1A023-6696-4F4B-9C6E-15968B39EC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79" y="1481246"/>
              <a:ext cx="2005730" cy="1931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197188</xdr:rowOff>
    </xdr:from>
    <xdr:to>
      <xdr:col>1</xdr:col>
      <xdr:colOff>10080</xdr:colOff>
      <xdr:row>22</xdr:row>
      <xdr:rowOff>148118</xdr:rowOff>
    </xdr:to>
    <mc:AlternateContent xmlns:mc="http://schemas.openxmlformats.org/markup-compatibility/2006">
      <mc:Choice xmlns:a14="http://schemas.microsoft.com/office/drawing/2010/main" Requires="a14">
        <xdr:graphicFrame macro="">
          <xdr:nvGraphicFramePr>
            <xdr:cNvPr id="27" name="Invoice Date (Year)">
              <a:extLst>
                <a:ext uri="{FF2B5EF4-FFF2-40B4-BE49-F238E27FC236}">
                  <a16:creationId xmlns:a16="http://schemas.microsoft.com/office/drawing/2014/main" id="{4CBC3DB4-981D-4FED-8094-5FE0773D0C18}"/>
                </a:ext>
              </a:extLst>
            </xdr:cNvPr>
            <xdr:cNvGraphicFramePr/>
          </xdr:nvGraphicFramePr>
          <xdr:xfrm>
            <a:off x="0" y="0"/>
            <a:ext cx="0" cy="0"/>
          </xdr:xfrm>
          <a:graphic>
            <a:graphicData uri="http://schemas.microsoft.com/office/drawing/2010/slicer">
              <sle:slicer xmlns:sle="http://schemas.microsoft.com/office/drawing/2010/slicer" name="Invoice Date (Year)"/>
            </a:graphicData>
          </a:graphic>
        </xdr:graphicFrame>
      </mc:Choice>
      <mc:Fallback>
        <xdr:sp macro="" textlink="">
          <xdr:nvSpPr>
            <xdr:cNvPr id="0" name=""/>
            <xdr:cNvSpPr>
              <a:spLocks noTextEdit="1"/>
            </xdr:cNvSpPr>
          </xdr:nvSpPr>
          <xdr:spPr>
            <a:xfrm>
              <a:off x="0" y="3418166"/>
              <a:ext cx="2023191" cy="1158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171875</xdr:colOff>
      <xdr:row>26</xdr:row>
      <xdr:rowOff>37664</xdr:rowOff>
    </xdr:from>
    <xdr:to>
      <xdr:col>3</xdr:col>
      <xdr:colOff>658867</xdr:colOff>
      <xdr:row>27</xdr:row>
      <xdr:rowOff>168407</xdr:rowOff>
    </xdr:to>
    <xdr:sp macro="" textlink="Analysis!A4">
      <xdr:nvSpPr>
        <xdr:cNvPr id="28" name="TextBox 27">
          <a:extLst>
            <a:ext uri="{FF2B5EF4-FFF2-40B4-BE49-F238E27FC236}">
              <a16:creationId xmlns:a16="http://schemas.microsoft.com/office/drawing/2014/main" id="{08A660F8-7053-C3FD-B309-29CA4F2CFB12}"/>
            </a:ext>
          </a:extLst>
        </xdr:cNvPr>
        <xdr:cNvSpPr txBox="1"/>
      </xdr:nvSpPr>
      <xdr:spPr>
        <a:xfrm>
          <a:off x="2884382" y="5373449"/>
          <a:ext cx="1182962" cy="335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9FA8CE-5D25-4C10-998B-C1D850966D17}" type="TxLink">
            <a:rPr lang="en-US" sz="1400" b="1" i="0" u="none" strike="noStrike">
              <a:solidFill>
                <a:schemeClr val="bg1"/>
              </a:solidFill>
              <a:latin typeface="Calibri"/>
              <a:ea typeface="Calibri"/>
              <a:cs typeface="Calibri"/>
            </a:rPr>
            <a:pPr algn="ctr"/>
            <a:t>12,016,665</a:t>
          </a:fld>
          <a:endParaRPr lang="en-US" sz="1400" b="1">
            <a:solidFill>
              <a:schemeClr val="bg1"/>
            </a:solidFill>
          </a:endParaRPr>
        </a:p>
      </xdr:txBody>
    </xdr:sp>
    <xdr:clientData/>
  </xdr:twoCellAnchor>
  <xdr:twoCellAnchor>
    <xdr:from>
      <xdr:col>0</xdr:col>
      <xdr:colOff>412790</xdr:colOff>
      <xdr:row>26</xdr:row>
      <xdr:rowOff>37664</xdr:rowOff>
    </xdr:from>
    <xdr:to>
      <xdr:col>0</xdr:col>
      <xdr:colOff>1595752</xdr:colOff>
      <xdr:row>32</xdr:row>
      <xdr:rowOff>187376</xdr:rowOff>
    </xdr:to>
    <xdr:sp macro="" textlink="">
      <xdr:nvSpPr>
        <xdr:cNvPr id="29" name="TextBox 28">
          <a:extLst>
            <a:ext uri="{FF2B5EF4-FFF2-40B4-BE49-F238E27FC236}">
              <a16:creationId xmlns:a16="http://schemas.microsoft.com/office/drawing/2014/main" id="{B6F853E2-FBB3-DC85-31A7-FCD4996C4C43}"/>
            </a:ext>
          </a:extLst>
        </xdr:cNvPr>
        <xdr:cNvSpPr txBox="1"/>
      </xdr:nvSpPr>
      <xdr:spPr>
        <a:xfrm>
          <a:off x="412790" y="5373449"/>
          <a:ext cx="1182962" cy="1381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latin typeface="Calibri"/>
              <a:ea typeface="Calibri"/>
              <a:cs typeface="Calibri"/>
            </a:rPr>
            <a:t>LAST</a:t>
          </a:r>
          <a:r>
            <a:rPr lang="en-US" sz="1800" b="1" i="0" u="none" strike="noStrike" baseline="0">
              <a:solidFill>
                <a:schemeClr val="bg1"/>
              </a:solidFill>
              <a:latin typeface="Calibri"/>
              <a:ea typeface="Calibri"/>
              <a:cs typeface="Calibri"/>
            </a:rPr>
            <a:t> UPDATED JULY 2025</a:t>
          </a:r>
          <a:endParaRPr lang="en-US" sz="1800" b="1" i="0" u="none" strike="noStrike">
            <a:solidFill>
              <a:schemeClr val="bg1"/>
            </a:solidFill>
            <a:latin typeface="Calibri"/>
            <a:ea typeface="Calibri"/>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0.789761574073" backgroundQuery="1" createdVersion="8" refreshedVersion="8" minRefreshableVersion="3" recordCount="0" supportSubquery="1" supportAdvancedDrill="1" xr:uid="{98AF513D-6F4B-4930-8A51-01AD18B168AA}">
  <cacheSource type="external" connectionId="1"/>
  <cacheFields count="5">
    <cacheField name="[Measures].[Sum of Total Sales]" caption="Sum of Total Sales" numFmtId="0" hierarchy="18" level="32767"/>
    <cacheField name="[Measures].[Sum of Units Sold]" caption="Sum of Units Sold" numFmtId="0" hierarchy="19" level="32767"/>
    <cacheField name="[Measures].[Average of Price per Unit]" caption="Average of Price per Unit" numFmtId="0" hierarchy="21" level="32767"/>
    <cacheField name="[Measures].[Sum of Operating Profit]" caption="Sum of Operating Profit" numFmtId="0" hierarchy="22" level="32767"/>
    <cacheField name="[Table1].[Region].[Region]" caption="Region" numFmtId="0" hierarchy="3"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Retailer]" caption="Count of Retailer" measure="1" displayFolder="" measureGroup="Table1" count="0" hidden="1">
      <extLst>
        <ext xmlns:x15="http://schemas.microsoft.com/office/spreadsheetml/2010/11/main" uri="{B97F6D7D-B522-45F9-BDA1-12C45D357490}">
          <x15:cacheHierarchy aggregatedColumn="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0.789762731481" backgroundQuery="1" createdVersion="8" refreshedVersion="8" minRefreshableVersion="3" recordCount="0" supportSubquery="1" supportAdvancedDrill="1" xr:uid="{D5948890-8ACF-43C2-B239-1BAC405B608F}">
  <cacheSource type="external" connectionId="1"/>
  <cacheFields count="4">
    <cacheField name="[Table1].[Beverage Brand].[Beverage Brand]" caption="Beverage Brand" numFmtId="0" hierarchy="6" level="1">
      <sharedItems count="6">
        <s v="Coca-Cola"/>
        <s v="Dasani Water"/>
        <s v="Diet Coke"/>
        <s v="Fanta"/>
        <s v="Powerade"/>
        <s v="Sprite"/>
      </sharedItems>
    </cacheField>
    <cacheField name="[Measures].[Sum of Total Sales]" caption="Sum of Total Sales" numFmtId="0" hierarchy="18" level="32767"/>
    <cacheField name="[Table1].[Invoice Date (Year)].[Invoice Date (Year)]" caption="Invoice Date (Year)" numFmtId="0" hierarchy="12" level="1">
      <sharedItems count="2">
        <s v="2022"/>
        <s v="2023"/>
      </sharedItems>
    </cacheField>
    <cacheField name="[Table1].[Region].[Region]" caption="Region" numFmtId="0" hierarchy="3"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0"/>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Count of Retailer]" caption="Count of Retailer" measure="1" displayFolder="" measureGroup="Table1" count="0" hidden="1">
      <extLst>
        <ext xmlns:x15="http://schemas.microsoft.com/office/spreadsheetml/2010/11/main" uri="{B97F6D7D-B522-45F9-BDA1-12C45D357490}">
          <x15:cacheHierarchy aggregatedColumn="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0.789763425928" backgroundQuery="1" createdVersion="8" refreshedVersion="8" minRefreshableVersion="3" recordCount="0" supportSubquery="1" supportAdvancedDrill="1" xr:uid="{439ABE73-4AD8-4DD9-9BB0-84D3A1EEF029}">
  <cacheSource type="external" connectionId="1"/>
  <cacheFields count="4">
    <cacheField name="[Measures].[Sum of Total Sales]" caption="Sum of Total Sales" numFmtId="0" hierarchy="18" level="32767"/>
    <cacheField name="[Table1].[Retailer].[Retailer]" caption="Retailer" numFmtId="0" level="1">
      <sharedItems count="6">
        <s v="Amazon"/>
        <s v="BevCo"/>
        <s v="FizzyCo"/>
        <s v="Target"/>
        <s v="Walmart"/>
        <s v="West Soda"/>
      </sharedItems>
    </cacheField>
    <cacheField name="[Table1].[Invoice Date (Year)].[Invoice Date (Year)]" caption="Invoice Date (Year)" numFmtId="0" hierarchy="12" level="1">
      <sharedItems count="2">
        <s v="2022"/>
        <s v="2023"/>
      </sharedItems>
    </cacheField>
    <cacheField name="[Table1].[Region].[Region]" caption="Region" numFmtId="0" hierarchy="3"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fieldsUsage count="2">
        <fieldUsage x="-1"/>
        <fieldUsage x="1"/>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Count of Retailer]" caption="Count of Retailer" measure="1" displayFolder="" measureGroup="Table1" count="0" hidden="1">
      <extLst>
        <ext xmlns:x15="http://schemas.microsoft.com/office/spreadsheetml/2010/11/main" uri="{B97F6D7D-B522-45F9-BDA1-12C45D357490}">
          <x15:cacheHierarchy aggregatedColumn="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0.789764351852" backgroundQuery="1" createdVersion="8" refreshedVersion="8" minRefreshableVersion="3" recordCount="0" supportSubquery="1" supportAdvancedDrill="1" xr:uid="{628BB03A-C965-42FC-83C3-7DD6ED2BD5DA}">
  <cacheSource type="external" connectionId="1"/>
  <cacheFields count="5">
    <cacheField name="[Measures].[Sum of Total Sales]" caption="Sum of Total Sales" numFmtId="0" hierarchy="18" level="32767"/>
    <cacheField name="[Measures].[Average of Operating Margin]" caption="Average of Operating Margin" numFmtId="0" hierarchy="25" level="32767"/>
    <cacheField name="[Table1].[Invoice Date (Year)].[Invoice Date (Year)]" caption="Invoice Date (Year)" numFmtId="0" hierarchy="12" level="1">
      <sharedItems count="2">
        <s v="2022"/>
        <s v="2023"/>
      </sharedItems>
    </cacheField>
    <cacheField name="[Table1].[Invoice Date (Quarter)].[Invoice Date (Quarter)]" caption="Invoice Date (Quarter)" numFmtId="0" hierarchy="13" level="1">
      <sharedItems count="4">
        <s v="Qtr1"/>
        <s v="Qtr2"/>
        <s v="Qtr3"/>
        <s v="Qtr4"/>
      </sharedItems>
    </cacheField>
    <cacheField name="[Table1].[Region].[Region]" caption="Region" numFmtId="0" hierarchy="3"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fieldsUsage count="2">
        <fieldUsage x="-1"/>
        <fieldUsage x="3"/>
      </fieldsUsage>
    </cacheHierarchy>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Count of Retailer]" caption="Count of Retailer" measure="1" displayFolder="" measureGroup="Table1" count="0" hidden="1">
      <extLst>
        <ext xmlns:x15="http://schemas.microsoft.com/office/spreadsheetml/2010/11/main" uri="{B97F6D7D-B522-45F9-BDA1-12C45D357490}">
          <x15:cacheHierarchy aggregatedColumn="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0.775139351848" backgroundQuery="1" createdVersion="3" refreshedVersion="8" minRefreshableVersion="3" recordCount="0" supportSubquery="1" supportAdvancedDrill="1" xr:uid="{74D89F01-D4C5-4890-9647-0F7555B4E8E3}">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Count of Retailer]" caption="Count of Retailer" measure="1" displayFolder="" measureGroup="Table1" count="0" hidden="1">
      <extLst>
        <ext xmlns:x15="http://schemas.microsoft.com/office/spreadsheetml/2010/11/main" uri="{B97F6D7D-B522-45F9-BDA1-12C45D357490}">
          <x15:cacheHierarchy aggregatedColumn="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4753419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D6120C-CE9E-4967-9104-001AD3466594}" name="PivotTable4" cacheId="5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26:C37"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2"/>
    <field x="3"/>
  </rowFields>
  <rowItems count="11">
    <i>
      <x/>
    </i>
    <i r="1">
      <x/>
    </i>
    <i r="1">
      <x v="1"/>
    </i>
    <i r="1">
      <x v="2"/>
    </i>
    <i r="1">
      <x v="3"/>
    </i>
    <i>
      <x v="1"/>
    </i>
    <i r="1">
      <x/>
    </i>
    <i r="1">
      <x v="1"/>
    </i>
    <i r="1">
      <x v="2"/>
    </i>
    <i r="1">
      <x v="3"/>
    </i>
    <i t="grand">
      <x/>
    </i>
  </rowItems>
  <colFields count="1">
    <field x="-2"/>
  </colFields>
  <colItems count="2">
    <i>
      <x/>
    </i>
    <i i="1">
      <x v="1"/>
    </i>
  </colItems>
  <dataFields count="2">
    <dataField name="Sum of Total Sales" fld="0" baseField="0" baseItem="0"/>
    <dataField name="Average of Operating Margin" fld="1" subtotal="average" baseField="0" baseItem="0"/>
  </dataFields>
  <chartFormats count="3">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pivotArea type="data" outline="0" fieldPosition="0">
        <references count="3">
          <reference field="4294967294" count="1" selected="0">
            <x v="1"/>
          </reference>
          <reference field="2" count="1" selected="0">
            <x v="0"/>
          </reference>
          <reference field="3" count="1" selected="0">
            <x v="0"/>
          </reference>
        </references>
      </pivotArea>
    </chartFormat>
  </chartFormat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y dragToData="1" caption="Average of Operating Margin"/>
  </pivotHierarchies>
  <pivotTableStyleInfo name="PivotStyleLight16" showRowHeaders="1" showColHeaders="1" showRowStripes="0" showColStripes="0" showLastColumn="1"/>
  <rowHierarchiesUsage count="2">
    <rowHierarchyUsage hierarchyUsage="12"/>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4C4D9B-E7B3-4DE0-8866-77BD33173CE2}" name="PivotTable3" cacheId="5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6:D24"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3">
    <i>
      <x/>
    </i>
    <i>
      <x v="1"/>
    </i>
    <i t="grand">
      <x/>
    </i>
  </colItems>
  <dataFields count="1">
    <dataField name="Sum of Total Sales" fld="0" baseField="0" baseItem="0"/>
  </dataField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F07CE2-A14E-4887-BF7F-945A97F9D4E7}" name="PivotTable2" cacheId="5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14"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items count="2">
        <item x="0" e="0"/>
        <item x="1" e="0"/>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Sum of Total Sales" fld="1" baseField="0" baseItem="0"/>
  </dataField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1C8FCE-3F8C-4600-8B09-49C3F4C51D7E}" name="PivotTable1" cacheId="5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Sales" fld="0" baseField="0" baseItem="0" numFmtId="3"/>
    <dataField name="Sum of Units Sold" fld="1" baseField="0" baseItem="0" numFmtId="3"/>
    <dataField name="Sum of Operating Profit" fld="3" baseField="0" baseItem="0" numFmtId="3"/>
    <dataField name="Average of Price per Unit" fld="2" subtotal="average" baseField="0" baseItem="1" numFmtId="44"/>
  </dataFields>
  <formats count="3">
    <format dxfId="65">
      <pivotArea outline="0" collapsedLevelsAreSubtotals="1" fieldPosition="0">
        <references count="1">
          <reference field="4294967294" count="2" selected="0">
            <x v="0"/>
            <x v="1"/>
          </reference>
        </references>
      </pivotArea>
    </format>
    <format dxfId="64">
      <pivotArea outline="0" collapsedLevelsAreSubtotals="1" fieldPosition="0">
        <references count="1">
          <reference field="4294967294" count="1" selected="0">
            <x v="2"/>
          </reference>
        </references>
      </pivotArea>
    </format>
    <format dxfId="63">
      <pivotArea outline="0" collapsedLevelsAreSubtotals="1" fieldPosition="0">
        <references count="1">
          <reference field="4294967294" count="1" selected="0">
            <x v="3"/>
          </reference>
        </references>
      </pivotArea>
    </format>
  </format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8A5BA1-D056-4CF0-AFC6-B24A95C7E759}" sourceName="[Table1].[Region]">
  <pivotTables>
    <pivotTable tabId="9" name="PivotTable1"/>
    <pivotTable tabId="9" name="PivotTable2"/>
    <pivotTable tabId="9" name="PivotTable3"/>
    <pivotTable tabId="9" name="PivotTable4"/>
  </pivotTables>
  <data>
    <olap pivotCacheId="1475341946">
      <levels count="2">
        <level uniqueName="[Table1].[Region].[(All)]" sourceCaption="(All)" count="0"/>
        <level uniqueName="[Table1].[Region].[Region]" sourceCaption="Region" count="5">
          <ranges>
            <range startItem="0">
              <i n="[Table1].[Region].&amp;[Midwest]" c="Midwest"/>
              <i n="[Table1].[Region].&amp;[Northeast]" c="Northeast"/>
              <i n="[Table1].[Region].&amp;[South]" c="South"/>
              <i n="[Table1].[Region].&amp;[Southeast]" c="Southeast"/>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E69B669D-5A67-4F47-B090-B7C695658D71}" sourceName="[Table1].[Invoice Date (Year)]">
  <pivotTables>
    <pivotTable tabId="9" name="PivotTable1"/>
    <pivotTable tabId="9" name="PivotTable2"/>
    <pivotTable tabId="9" name="PivotTable3"/>
    <pivotTable tabId="9" name="PivotTable4"/>
  </pivotTables>
  <data>
    <olap pivotCacheId="1475341946">
      <levels count="2">
        <level uniqueName="[Table1].[Invoice Date (Year)].[(All)]" sourceCaption="(All)" count="0"/>
        <level uniqueName="[Table1].[Invoice Date (Year)].[Invoice Date (Year)]" sourceCaption="Invoice Date (Year)" count="2">
          <ranges>
            <range startItem="0">
              <i n="[Table1].[Invoice Date (Year)].&amp;[2022]" c="2022"/>
              <i n="[Table1].[Invoice Date (Year)].&amp;[2023]" c="2023"/>
            </range>
          </ranges>
        </level>
      </levels>
      <selections count="1">
        <selection n="[Table1].[Invoice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C3F797F-1173-4E94-AD1F-BE9C97866957}" cache="Slicer_Region" caption="Region" level="1" rowHeight="263978"/>
  <slicer name="Invoice Date (Year)" xr10:uid="{3C297CAA-226A-46D5-8736-EE2EFE526BB4}" cache="Slicer_Invoice_Date__Year" caption="Invoice Date (Year)" level="1" rowHeight="26397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80" dataDxfId="79" tableBorderDxfId="78">
  <autoFilter ref="B4:M9652" xr:uid="{241C6583-A395-494F-B34A-BA98EEB4132C}"/>
  <tableColumns count="12">
    <tableColumn id="1" xr3:uid="{72C602C4-76C4-4A75-933A-FDC9591C1526}" name="Retailer" dataDxfId="77"/>
    <tableColumn id="2" xr3:uid="{725FD838-82AA-427A-9CE2-6C04110A316D}" name="Retailer ID" dataDxfId="76"/>
    <tableColumn id="3" xr3:uid="{9C123582-20EA-467F-A5ED-8224D6001C00}" name="Invoice Date" dataDxfId="75"/>
    <tableColumn id="4" xr3:uid="{134DBAE7-3279-40E6-98D9-CBECFFFB85D5}" name="Region" dataDxfId="74"/>
    <tableColumn id="5" xr3:uid="{C2E2A540-5264-40E1-8C95-F5F8159FEF6D}" name="State" dataDxfId="73"/>
    <tableColumn id="6" xr3:uid="{6DD89386-635C-40C8-9606-F930BAB18D98}" name="City" dataDxfId="72"/>
    <tableColumn id="7" xr3:uid="{79044A14-8C29-4B84-AA06-8282B70BA02E}" name="Beverage Brand" dataDxfId="71"/>
    <tableColumn id="8" xr3:uid="{A75130C6-6732-4DA3-A42A-8ECCD7E66F61}" name="Price per Unit" dataDxfId="70"/>
    <tableColumn id="9" xr3:uid="{3E7FDD09-C8F4-41A0-8B3E-09F0A7E4D8AD}" name="Units Sold" dataDxfId="69"/>
    <tableColumn id="10" xr3:uid="{521D1DF4-DD00-4778-9BB1-91E31DADFF87}" name="Total Sales" dataDxfId="68"/>
    <tableColumn id="11" xr3:uid="{94400550-7002-4F21-A27B-497430EA373F}" name="Operating Profit" dataDxfId="67"/>
    <tableColumn id="12" xr3:uid="{2526BB74-C8C1-4549-9ED9-43B205AA3AC6}" name="Operating Margin" dataDxfId="66"/>
  </tableColumns>
  <tableStyleInfo name="TableStyleMedium2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C9A0-CD17-4BCC-B8A9-1E05C4BEA2AF}">
  <dimension ref="A3:F37"/>
  <sheetViews>
    <sheetView zoomScale="80" zoomScaleNormal="80" workbookViewId="0">
      <selection activeCell="C4" sqref="C4"/>
    </sheetView>
  </sheetViews>
  <sheetFormatPr defaultRowHeight="15.9" x14ac:dyDescent="0.45"/>
  <cols>
    <col min="1" max="1" width="12.5" bestFit="1" customWidth="1"/>
    <col min="2" max="2" width="16" bestFit="1" customWidth="1"/>
    <col min="3" max="3" width="25.140625" bestFit="1" customWidth="1"/>
    <col min="4" max="4" width="10.640625" bestFit="1" customWidth="1"/>
    <col min="5" max="5" width="9.78515625" bestFit="1" customWidth="1"/>
    <col min="6" max="6" width="8.78515625" bestFit="1" customWidth="1"/>
    <col min="7" max="7" width="9.78515625" bestFit="1" customWidth="1"/>
    <col min="8" max="8" width="8" bestFit="1" customWidth="1"/>
    <col min="9" max="9" width="7.78515625" bestFit="1" customWidth="1"/>
    <col min="10" max="10" width="10" bestFit="1" customWidth="1"/>
    <col min="11" max="11" width="6.78515625" bestFit="1" customWidth="1"/>
    <col min="12" max="12" width="11.42578125" bestFit="1" customWidth="1"/>
    <col min="13" max="13" width="9.78515625" bestFit="1" customWidth="1"/>
    <col min="14" max="14" width="10.640625" bestFit="1" customWidth="1"/>
    <col min="15" max="19" width="8.78515625" bestFit="1" customWidth="1"/>
    <col min="20" max="20" width="9.78515625" bestFit="1" customWidth="1"/>
    <col min="21" max="25" width="8.78515625" bestFit="1" customWidth="1"/>
    <col min="26" max="26" width="10.640625" bestFit="1" customWidth="1"/>
    <col min="27" max="32" width="9.5" bestFit="1" customWidth="1"/>
    <col min="33" max="41" width="8.5" bestFit="1" customWidth="1"/>
    <col min="42" max="60" width="9.5" bestFit="1" customWidth="1"/>
    <col min="61" max="69" width="8.5" bestFit="1" customWidth="1"/>
    <col min="70" max="91" width="9.5" bestFit="1" customWidth="1"/>
    <col min="92" max="100" width="8.5" bestFit="1" customWidth="1"/>
    <col min="101" max="121" width="9.5" bestFit="1" customWidth="1"/>
    <col min="122" max="130" width="8.5" bestFit="1" customWidth="1"/>
    <col min="131" max="152" width="9.5" bestFit="1" customWidth="1"/>
    <col min="153" max="161" width="8.5" bestFit="1" customWidth="1"/>
    <col min="162" max="182" width="9.5" bestFit="1" customWidth="1"/>
    <col min="183" max="191" width="8.5" bestFit="1" customWidth="1"/>
    <col min="192" max="213" width="9.5" bestFit="1" customWidth="1"/>
    <col min="214" max="222" width="8.5" bestFit="1" customWidth="1"/>
    <col min="223" max="244" width="9.5" bestFit="1" customWidth="1"/>
    <col min="245" max="253" width="8.5" bestFit="1" customWidth="1"/>
    <col min="254" max="283" width="9.5" bestFit="1" customWidth="1"/>
    <col min="284" max="299" width="10.5" bestFit="1" customWidth="1"/>
    <col min="300" max="308" width="9.5" bestFit="1" customWidth="1"/>
    <col min="309" max="329" width="10.5" bestFit="1" customWidth="1"/>
    <col min="330" max="338" width="9.5" bestFit="1" customWidth="1"/>
    <col min="339" max="360" width="10.5" bestFit="1" customWidth="1"/>
    <col min="361" max="369" width="8.5" bestFit="1" customWidth="1"/>
    <col min="370" max="391" width="9.5" bestFit="1" customWidth="1"/>
    <col min="392" max="400" width="8.5" bestFit="1" customWidth="1"/>
    <col min="401" max="419" width="9.5" bestFit="1" customWidth="1"/>
    <col min="420" max="428" width="8.5" bestFit="1" customWidth="1"/>
    <col min="429" max="450" width="9.5" bestFit="1" customWidth="1"/>
    <col min="451" max="459" width="8.5" bestFit="1" customWidth="1"/>
    <col min="460" max="480" width="9.5" bestFit="1" customWidth="1"/>
    <col min="481" max="489" width="8.5" bestFit="1" customWidth="1"/>
    <col min="490" max="511" width="9.5" bestFit="1" customWidth="1"/>
    <col min="512" max="520" width="8.5" bestFit="1" customWidth="1"/>
    <col min="521" max="541" width="9.5" bestFit="1" customWidth="1"/>
    <col min="542" max="550" width="8.5" bestFit="1" customWidth="1"/>
    <col min="551" max="572" width="9.5" bestFit="1" customWidth="1"/>
    <col min="573" max="581" width="8.5" bestFit="1" customWidth="1"/>
    <col min="582" max="603" width="9.5" bestFit="1" customWidth="1"/>
    <col min="604" max="612" width="8.5" bestFit="1" customWidth="1"/>
    <col min="613" max="642" width="9.5" bestFit="1" customWidth="1"/>
    <col min="643" max="664" width="10.5" bestFit="1" customWidth="1"/>
    <col min="665" max="673" width="9.5" bestFit="1" customWidth="1"/>
    <col min="674" max="694" width="10.5" bestFit="1" customWidth="1"/>
    <col min="695" max="703" width="9.5" bestFit="1" customWidth="1"/>
    <col min="704" max="725" width="10.5" bestFit="1" customWidth="1"/>
    <col min="726" max="726" width="10.640625" bestFit="1" customWidth="1"/>
  </cols>
  <sheetData>
    <row r="3" spans="1:4" x14ac:dyDescent="0.45">
      <c r="A3" t="s">
        <v>141</v>
      </c>
      <c r="B3" t="s">
        <v>142</v>
      </c>
      <c r="C3" t="s">
        <v>144</v>
      </c>
      <c r="D3" t="s">
        <v>143</v>
      </c>
    </row>
    <row r="4" spans="1:4" x14ac:dyDescent="0.45">
      <c r="A4" s="20">
        <v>12016664.999999965</v>
      </c>
      <c r="B4" s="20">
        <v>24788610</v>
      </c>
      <c r="C4" s="20">
        <v>4722496.7700000061</v>
      </c>
      <c r="D4" s="22">
        <v>0.45216625207296596</v>
      </c>
    </row>
    <row r="6" spans="1:4" x14ac:dyDescent="0.45">
      <c r="A6" s="17" t="s">
        <v>141</v>
      </c>
      <c r="B6" s="17" t="s">
        <v>147</v>
      </c>
    </row>
    <row r="7" spans="1:4" x14ac:dyDescent="0.45">
      <c r="A7" s="17" t="s">
        <v>145</v>
      </c>
      <c r="B7" t="s">
        <v>148</v>
      </c>
      <c r="C7" t="s">
        <v>149</v>
      </c>
      <c r="D7" t="s">
        <v>146</v>
      </c>
    </row>
    <row r="8" spans="1:4" x14ac:dyDescent="0.45">
      <c r="A8" s="18" t="s">
        <v>14</v>
      </c>
      <c r="B8" s="16">
        <v>499102.00000000017</v>
      </c>
      <c r="C8" s="16">
        <v>2268974.9000000032</v>
      </c>
      <c r="D8" s="16">
        <v>2768076.9000000041</v>
      </c>
    </row>
    <row r="9" spans="1:4" x14ac:dyDescent="0.45">
      <c r="A9" s="18" t="s">
        <v>19</v>
      </c>
      <c r="B9" s="16">
        <v>469270.69999999984</v>
      </c>
      <c r="C9" s="16">
        <v>1917827.7999999949</v>
      </c>
      <c r="D9" s="16">
        <v>2387098.4999999991</v>
      </c>
    </row>
    <row r="10" spans="1:4" x14ac:dyDescent="0.45">
      <c r="A10" s="18" t="s">
        <v>15</v>
      </c>
      <c r="B10" s="16">
        <v>423758.70000000007</v>
      </c>
      <c r="C10" s="16">
        <v>1633959.3000000005</v>
      </c>
      <c r="D10" s="16">
        <v>2057718.0000000002</v>
      </c>
    </row>
    <row r="11" spans="1:4" x14ac:dyDescent="0.45">
      <c r="A11" s="18" t="s">
        <v>17</v>
      </c>
      <c r="B11" s="16">
        <v>315489.20000000013</v>
      </c>
      <c r="C11" s="16">
        <v>1116062.9000000027</v>
      </c>
      <c r="D11" s="16">
        <v>1431552.1000000027</v>
      </c>
    </row>
    <row r="12" spans="1:4" x14ac:dyDescent="0.45">
      <c r="A12" s="18" t="s">
        <v>18</v>
      </c>
      <c r="B12" s="16">
        <v>349533.89999999997</v>
      </c>
      <c r="C12" s="16">
        <v>1302529.3000000012</v>
      </c>
      <c r="D12" s="16">
        <v>1652063.2000000023</v>
      </c>
    </row>
    <row r="13" spans="1:4" x14ac:dyDescent="0.45">
      <c r="A13" s="18" t="s">
        <v>16</v>
      </c>
      <c r="B13" s="16">
        <v>366577.99999999988</v>
      </c>
      <c r="C13" s="16">
        <v>1353578.2999999986</v>
      </c>
      <c r="D13" s="16">
        <v>1720156.2999999993</v>
      </c>
    </row>
    <row r="14" spans="1:4" x14ac:dyDescent="0.45">
      <c r="A14" s="18" t="s">
        <v>146</v>
      </c>
      <c r="B14" s="16">
        <v>2423732.5</v>
      </c>
      <c r="C14" s="16">
        <v>9592932.5</v>
      </c>
      <c r="D14" s="16">
        <v>12016664.999999965</v>
      </c>
    </row>
    <row r="16" spans="1:4" x14ac:dyDescent="0.45">
      <c r="A16" s="17" t="s">
        <v>141</v>
      </c>
      <c r="B16" s="17" t="s">
        <v>147</v>
      </c>
    </row>
    <row r="17" spans="1:6" x14ac:dyDescent="0.45">
      <c r="A17" s="17" t="s">
        <v>145</v>
      </c>
      <c r="B17" t="s">
        <v>148</v>
      </c>
      <c r="C17" t="s">
        <v>149</v>
      </c>
      <c r="D17" t="s">
        <v>146</v>
      </c>
    </row>
    <row r="18" spans="1:6" x14ac:dyDescent="0.45">
      <c r="A18" s="18" t="s">
        <v>130</v>
      </c>
      <c r="B18" s="16">
        <v>276210</v>
      </c>
      <c r="C18" s="16">
        <v>1009698.7000000002</v>
      </c>
      <c r="D18" s="16">
        <v>1285908.6999999993</v>
      </c>
    </row>
    <row r="19" spans="1:6" x14ac:dyDescent="0.45">
      <c r="A19" s="18" t="s">
        <v>20</v>
      </c>
      <c r="B19" s="16">
        <v>466788.00000000012</v>
      </c>
      <c r="C19" s="16">
        <v>2327606.5000000019</v>
      </c>
      <c r="D19" s="16">
        <v>2794394.5000000056</v>
      </c>
    </row>
    <row r="20" spans="1:6" x14ac:dyDescent="0.45">
      <c r="A20" s="18" t="s">
        <v>127</v>
      </c>
      <c r="B20" s="16">
        <v>161210.1</v>
      </c>
      <c r="C20" s="16">
        <v>2262827.0999999982</v>
      </c>
      <c r="D20" s="16">
        <v>2424037.1999999979</v>
      </c>
    </row>
    <row r="21" spans="1:6" x14ac:dyDescent="0.45">
      <c r="A21" s="18" t="s">
        <v>129</v>
      </c>
      <c r="B21" s="16">
        <v>9250.2999999999993</v>
      </c>
      <c r="C21" s="16">
        <v>1341994.9999999998</v>
      </c>
      <c r="D21" s="16">
        <v>1351245.3</v>
      </c>
    </row>
    <row r="22" spans="1:6" x14ac:dyDescent="0.45">
      <c r="A22" s="18" t="s">
        <v>126</v>
      </c>
      <c r="B22" s="16">
        <v>339912.5</v>
      </c>
      <c r="C22" s="16">
        <v>580211.00000000023</v>
      </c>
      <c r="D22" s="16">
        <v>920123.49999999919</v>
      </c>
    </row>
    <row r="23" spans="1:6" x14ac:dyDescent="0.45">
      <c r="A23" s="18" t="s">
        <v>128</v>
      </c>
      <c r="B23" s="16">
        <v>1170361.6000000001</v>
      </c>
      <c r="C23" s="16">
        <v>2070594.1999999995</v>
      </c>
      <c r="D23" s="16">
        <v>3240955.8000000021</v>
      </c>
    </row>
    <row r="24" spans="1:6" x14ac:dyDescent="0.45">
      <c r="A24" s="18" t="s">
        <v>146</v>
      </c>
      <c r="B24" s="16">
        <v>2423732.5</v>
      </c>
      <c r="C24" s="16">
        <v>9592932.5</v>
      </c>
      <c r="D24" s="16">
        <v>12016664.999999965</v>
      </c>
    </row>
    <row r="26" spans="1:6" x14ac:dyDescent="0.45">
      <c r="A26" s="17" t="s">
        <v>145</v>
      </c>
      <c r="B26" t="s">
        <v>141</v>
      </c>
      <c r="C26" t="s">
        <v>154</v>
      </c>
    </row>
    <row r="27" spans="1:6" x14ac:dyDescent="0.45">
      <c r="A27" s="18" t="s">
        <v>148</v>
      </c>
      <c r="B27" s="16"/>
      <c r="C27" s="16"/>
      <c r="D27" t="str">
        <f>A27</f>
        <v>2022</v>
      </c>
    </row>
    <row r="28" spans="1:6" x14ac:dyDescent="0.45">
      <c r="A28" s="19" t="s">
        <v>150</v>
      </c>
      <c r="B28" s="16">
        <v>692776.1</v>
      </c>
      <c r="C28" s="16">
        <v>0.40174683544303796</v>
      </c>
      <c r="D28" t="str">
        <f t="shared" ref="D28:D37" si="0">A28</f>
        <v>Qtr1</v>
      </c>
      <c r="E28">
        <f t="shared" ref="E28:E37" si="1">B28</f>
        <v>692776.1</v>
      </c>
      <c r="F28">
        <f t="shared" ref="F28:F37" si="2">C28</f>
        <v>0.40174683544303796</v>
      </c>
    </row>
    <row r="29" spans="1:6" x14ac:dyDescent="0.45">
      <c r="A29" s="19" t="s">
        <v>151</v>
      </c>
      <c r="B29" s="16">
        <v>644203.89999999956</v>
      </c>
      <c r="C29" s="16">
        <v>0.40000000000000019</v>
      </c>
      <c r="D29" t="str">
        <f t="shared" si="0"/>
        <v>Qtr2</v>
      </c>
      <c r="E29">
        <f t="shared" si="1"/>
        <v>644203.89999999956</v>
      </c>
      <c r="F29">
        <f t="shared" si="2"/>
        <v>0.40000000000000019</v>
      </c>
    </row>
    <row r="30" spans="1:6" x14ac:dyDescent="0.45">
      <c r="A30" s="19" t="s">
        <v>152</v>
      </c>
      <c r="B30" s="16">
        <v>719170.39999999979</v>
      </c>
      <c r="C30" s="16">
        <v>0.41026548672566376</v>
      </c>
      <c r="D30" t="str">
        <f t="shared" si="0"/>
        <v>Qtr3</v>
      </c>
      <c r="E30">
        <f t="shared" si="1"/>
        <v>719170.39999999979</v>
      </c>
      <c r="F30">
        <f t="shared" si="2"/>
        <v>0.41026548672566376</v>
      </c>
    </row>
    <row r="31" spans="1:6" x14ac:dyDescent="0.45">
      <c r="A31" s="19" t="s">
        <v>153</v>
      </c>
      <c r="B31" s="16">
        <v>367582.10000000009</v>
      </c>
      <c r="C31" s="16">
        <v>0.40243816254416964</v>
      </c>
      <c r="D31" t="str">
        <f t="shared" si="0"/>
        <v>Qtr4</v>
      </c>
      <c r="E31">
        <f t="shared" si="1"/>
        <v>367582.10000000009</v>
      </c>
      <c r="F31">
        <f t="shared" si="2"/>
        <v>0.40243816254416964</v>
      </c>
    </row>
    <row r="32" spans="1:6" x14ac:dyDescent="0.45">
      <c r="A32" s="18" t="s">
        <v>149</v>
      </c>
      <c r="B32" s="16"/>
      <c r="C32" s="16"/>
      <c r="D32" t="str">
        <f t="shared" si="0"/>
        <v>2023</v>
      </c>
      <c r="E32">
        <f t="shared" si="1"/>
        <v>0</v>
      </c>
      <c r="F32">
        <f t="shared" si="2"/>
        <v>0</v>
      </c>
    </row>
    <row r="33" spans="1:6" x14ac:dyDescent="0.45">
      <c r="A33" s="19" t="s">
        <v>150</v>
      </c>
      <c r="B33" s="16">
        <v>1877584.2999999996</v>
      </c>
      <c r="C33" s="16">
        <v>0.41657045009784788</v>
      </c>
      <c r="D33" t="str">
        <f t="shared" si="0"/>
        <v>Qtr1</v>
      </c>
      <c r="E33">
        <f t="shared" si="1"/>
        <v>1877584.2999999996</v>
      </c>
      <c r="F33">
        <f t="shared" si="2"/>
        <v>0.41657045009784788</v>
      </c>
    </row>
    <row r="34" spans="1:6" x14ac:dyDescent="0.45">
      <c r="A34" s="19" t="s">
        <v>151</v>
      </c>
      <c r="B34" s="16">
        <v>2379424.8000000031</v>
      </c>
      <c r="C34" s="16">
        <v>0.42755819477434698</v>
      </c>
      <c r="D34" t="str">
        <f t="shared" si="0"/>
        <v>Qtr2</v>
      </c>
      <c r="E34">
        <f t="shared" si="1"/>
        <v>2379424.8000000031</v>
      </c>
      <c r="F34">
        <f t="shared" si="2"/>
        <v>0.42755819477434698</v>
      </c>
    </row>
    <row r="35" spans="1:6" x14ac:dyDescent="0.45">
      <c r="A35" s="19" t="s">
        <v>152</v>
      </c>
      <c r="B35" s="16">
        <v>2805752.5000000005</v>
      </c>
      <c r="C35" s="16">
        <v>0.43470170454545393</v>
      </c>
      <c r="D35" t="str">
        <f t="shared" si="0"/>
        <v>Qtr3</v>
      </c>
      <c r="E35">
        <f t="shared" si="1"/>
        <v>2805752.5000000005</v>
      </c>
      <c r="F35">
        <f t="shared" si="2"/>
        <v>0.43470170454545393</v>
      </c>
    </row>
    <row r="36" spans="1:6" x14ac:dyDescent="0.45">
      <c r="A36" s="19" t="s">
        <v>153</v>
      </c>
      <c r="B36" s="16">
        <v>2530170.8999999994</v>
      </c>
      <c r="C36" s="16">
        <v>0.4248393285371706</v>
      </c>
      <c r="D36" t="str">
        <f t="shared" si="0"/>
        <v>Qtr4</v>
      </c>
      <c r="E36">
        <f t="shared" si="1"/>
        <v>2530170.8999999994</v>
      </c>
      <c r="F36">
        <f t="shared" si="2"/>
        <v>0.4248393285371706</v>
      </c>
    </row>
    <row r="37" spans="1:6" x14ac:dyDescent="0.45">
      <c r="A37" s="18" t="s">
        <v>146</v>
      </c>
      <c r="B37" s="16">
        <v>12016664.999999965</v>
      </c>
      <c r="C37" s="16">
        <v>0.42299129353233772</v>
      </c>
      <c r="D37" t="str">
        <f t="shared" si="0"/>
        <v>Grand Total</v>
      </c>
      <c r="E37">
        <f t="shared" si="1"/>
        <v>12016664.999999965</v>
      </c>
      <c r="F37">
        <f t="shared" si="2"/>
        <v>0.42299129353233772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zoomScaleNormal="100" workbookViewId="0">
      <selection activeCell="E22" sqref="E22"/>
    </sheetView>
  </sheetViews>
  <sheetFormatPr defaultColWidth="11.2109375" defaultRowHeight="15.9" x14ac:dyDescent="0.45"/>
  <cols>
    <col min="1" max="1" width="8.7109375" bestFit="1" customWidth="1"/>
    <col min="3" max="3" width="11.28515625" customWidth="1"/>
    <col min="4" max="4" width="13" customWidth="1"/>
    <col min="8" max="8" width="15.7109375" customWidth="1"/>
    <col min="9" max="9" width="14.2109375" customWidth="1"/>
    <col min="11" max="11" width="11.7109375" customWidth="1"/>
    <col min="12" max="12" width="16.2109375" customWidth="1"/>
    <col min="13" max="13" width="17.28515625" customWidth="1"/>
  </cols>
  <sheetData>
    <row r="2" spans="2:13" ht="33.450000000000003" x14ac:dyDescent="0.85">
      <c r="B2" s="9" t="s">
        <v>125</v>
      </c>
      <c r="C2" s="1"/>
      <c r="D2" s="1"/>
      <c r="E2" s="1"/>
      <c r="F2" s="1"/>
      <c r="G2" s="1"/>
      <c r="H2" s="1"/>
      <c r="I2" s="1"/>
      <c r="J2" s="1"/>
      <c r="K2" s="1"/>
      <c r="L2" s="1"/>
      <c r="M2" s="1"/>
    </row>
    <row r="4" spans="2:13" x14ac:dyDescent="0.45">
      <c r="B4" s="8" t="s">
        <v>0</v>
      </c>
      <c r="C4" s="8" t="s">
        <v>1</v>
      </c>
      <c r="D4" s="8" t="s">
        <v>2</v>
      </c>
      <c r="E4" s="8" t="s">
        <v>3</v>
      </c>
      <c r="F4" s="8" t="s">
        <v>4</v>
      </c>
      <c r="G4" s="8" t="s">
        <v>5</v>
      </c>
      <c r="H4" s="8" t="s">
        <v>6</v>
      </c>
      <c r="I4" s="8" t="s">
        <v>7</v>
      </c>
      <c r="J4" s="8" t="s">
        <v>8</v>
      </c>
      <c r="K4" s="8" t="s">
        <v>9</v>
      </c>
      <c r="L4" s="8" t="s">
        <v>10</v>
      </c>
      <c r="M4" s="8" t="s">
        <v>11</v>
      </c>
    </row>
    <row r="5" spans="2:13" x14ac:dyDescent="0.45">
      <c r="B5" s="2" t="s">
        <v>20</v>
      </c>
      <c r="C5" s="2">
        <v>1185732</v>
      </c>
      <c r="D5" s="3">
        <v>44562</v>
      </c>
      <c r="E5" s="2" t="s">
        <v>12</v>
      </c>
      <c r="F5" s="2" t="s">
        <v>13</v>
      </c>
      <c r="G5" s="2" t="s">
        <v>13</v>
      </c>
      <c r="H5" s="2" t="s">
        <v>14</v>
      </c>
      <c r="I5" s="4">
        <v>0.5</v>
      </c>
      <c r="J5" s="5">
        <v>12000</v>
      </c>
      <c r="K5" s="6">
        <v>6000</v>
      </c>
      <c r="L5" s="6">
        <v>3000</v>
      </c>
      <c r="M5" s="7">
        <v>0.5</v>
      </c>
    </row>
    <row r="6" spans="2:13" x14ac:dyDescent="0.45">
      <c r="B6" s="2" t="s">
        <v>20</v>
      </c>
      <c r="C6" s="2">
        <v>1185732</v>
      </c>
      <c r="D6" s="3">
        <v>44563</v>
      </c>
      <c r="E6" s="2" t="s">
        <v>12</v>
      </c>
      <c r="F6" s="2" t="s">
        <v>13</v>
      </c>
      <c r="G6" s="2" t="s">
        <v>13</v>
      </c>
      <c r="H6" s="2" t="s">
        <v>15</v>
      </c>
      <c r="I6" s="4">
        <v>0.5</v>
      </c>
      <c r="J6" s="5">
        <v>10000</v>
      </c>
      <c r="K6" s="6">
        <v>5000</v>
      </c>
      <c r="L6" s="6">
        <v>1500</v>
      </c>
      <c r="M6" s="7">
        <v>0.3</v>
      </c>
    </row>
    <row r="7" spans="2:13" x14ac:dyDescent="0.45">
      <c r="B7" s="2" t="s">
        <v>20</v>
      </c>
      <c r="C7" s="2">
        <v>1185732</v>
      </c>
      <c r="D7" s="3">
        <v>44564</v>
      </c>
      <c r="E7" s="2" t="s">
        <v>12</v>
      </c>
      <c r="F7" s="2" t="s">
        <v>13</v>
      </c>
      <c r="G7" s="2" t="s">
        <v>13</v>
      </c>
      <c r="H7" s="2" t="s">
        <v>16</v>
      </c>
      <c r="I7" s="4">
        <v>0.4</v>
      </c>
      <c r="J7" s="5">
        <v>10000</v>
      </c>
      <c r="K7" s="6">
        <v>4000</v>
      </c>
      <c r="L7" s="6">
        <v>1400</v>
      </c>
      <c r="M7" s="7">
        <v>0.35</v>
      </c>
    </row>
    <row r="8" spans="2:13" x14ac:dyDescent="0.45">
      <c r="B8" s="2" t="s">
        <v>20</v>
      </c>
      <c r="C8" s="2">
        <v>1185732</v>
      </c>
      <c r="D8" s="3">
        <v>44565</v>
      </c>
      <c r="E8" s="2" t="s">
        <v>12</v>
      </c>
      <c r="F8" s="2" t="s">
        <v>13</v>
      </c>
      <c r="G8" s="2" t="s">
        <v>13</v>
      </c>
      <c r="H8" s="2" t="s">
        <v>17</v>
      </c>
      <c r="I8" s="4">
        <v>0.45</v>
      </c>
      <c r="J8" s="5">
        <v>8500</v>
      </c>
      <c r="K8" s="6">
        <v>3825</v>
      </c>
      <c r="L8" s="6">
        <v>1338.75</v>
      </c>
      <c r="M8" s="7">
        <v>0.35</v>
      </c>
    </row>
    <row r="9" spans="2:13" x14ac:dyDescent="0.45">
      <c r="B9" s="2" t="s">
        <v>20</v>
      </c>
      <c r="C9" s="2">
        <v>1185732</v>
      </c>
      <c r="D9" s="3">
        <v>44566</v>
      </c>
      <c r="E9" s="2" t="s">
        <v>12</v>
      </c>
      <c r="F9" s="2" t="s">
        <v>13</v>
      </c>
      <c r="G9" s="2" t="s">
        <v>13</v>
      </c>
      <c r="H9" s="2" t="s">
        <v>18</v>
      </c>
      <c r="I9" s="4">
        <v>0.6</v>
      </c>
      <c r="J9" s="5">
        <v>9000</v>
      </c>
      <c r="K9" s="6">
        <v>5400</v>
      </c>
      <c r="L9" s="6">
        <v>1620</v>
      </c>
      <c r="M9" s="7">
        <v>0.3</v>
      </c>
    </row>
    <row r="10" spans="2:13" x14ac:dyDescent="0.45">
      <c r="B10" s="2" t="s">
        <v>20</v>
      </c>
      <c r="C10" s="2">
        <v>1185732</v>
      </c>
      <c r="D10" s="3">
        <v>44567</v>
      </c>
      <c r="E10" s="2" t="s">
        <v>12</v>
      </c>
      <c r="F10" s="2" t="s">
        <v>13</v>
      </c>
      <c r="G10" s="2" t="s">
        <v>13</v>
      </c>
      <c r="H10" s="2" t="s">
        <v>19</v>
      </c>
      <c r="I10" s="4">
        <v>0.5</v>
      </c>
      <c r="J10" s="5">
        <v>10000</v>
      </c>
      <c r="K10" s="6">
        <v>5000</v>
      </c>
      <c r="L10" s="6">
        <v>1250</v>
      </c>
      <c r="M10" s="7">
        <v>0.25</v>
      </c>
    </row>
    <row r="11" spans="2:13" x14ac:dyDescent="0.45">
      <c r="B11" s="2" t="s">
        <v>20</v>
      </c>
      <c r="C11" s="2">
        <v>1185732</v>
      </c>
      <c r="D11" s="3">
        <v>44568</v>
      </c>
      <c r="E11" s="2" t="s">
        <v>12</v>
      </c>
      <c r="F11" s="2" t="s">
        <v>13</v>
      </c>
      <c r="G11" s="2" t="s">
        <v>13</v>
      </c>
      <c r="H11" s="2" t="s">
        <v>14</v>
      </c>
      <c r="I11" s="4">
        <v>0.5</v>
      </c>
      <c r="J11" s="5">
        <v>12500</v>
      </c>
      <c r="K11" s="6">
        <v>6250</v>
      </c>
      <c r="L11" s="6">
        <v>3125</v>
      </c>
      <c r="M11" s="7">
        <v>0.5</v>
      </c>
    </row>
    <row r="12" spans="2:13" x14ac:dyDescent="0.45">
      <c r="B12" s="2" t="s">
        <v>20</v>
      </c>
      <c r="C12" s="2">
        <v>1185732</v>
      </c>
      <c r="D12" s="3">
        <v>44569</v>
      </c>
      <c r="E12" s="2" t="s">
        <v>12</v>
      </c>
      <c r="F12" s="2" t="s">
        <v>13</v>
      </c>
      <c r="G12" s="2" t="s">
        <v>13</v>
      </c>
      <c r="H12" s="2" t="s">
        <v>15</v>
      </c>
      <c r="I12" s="4">
        <v>0.5</v>
      </c>
      <c r="J12" s="5">
        <v>9000</v>
      </c>
      <c r="K12" s="6">
        <v>4500</v>
      </c>
      <c r="L12" s="6">
        <v>1350</v>
      </c>
      <c r="M12" s="7">
        <v>0.3</v>
      </c>
    </row>
    <row r="13" spans="2:13" x14ac:dyDescent="0.45">
      <c r="B13" s="2" t="s">
        <v>20</v>
      </c>
      <c r="C13" s="2">
        <v>1185732</v>
      </c>
      <c r="D13" s="3">
        <v>44582</v>
      </c>
      <c r="E13" s="2" t="s">
        <v>12</v>
      </c>
      <c r="F13" s="2" t="s">
        <v>13</v>
      </c>
      <c r="G13" s="2" t="s">
        <v>13</v>
      </c>
      <c r="H13" s="2" t="s">
        <v>16</v>
      </c>
      <c r="I13" s="4">
        <v>0.4</v>
      </c>
      <c r="J13" s="5">
        <v>9500</v>
      </c>
      <c r="K13" s="6">
        <v>3800</v>
      </c>
      <c r="L13" s="6">
        <v>1330</v>
      </c>
      <c r="M13" s="7">
        <v>0.35</v>
      </c>
    </row>
    <row r="14" spans="2:13" x14ac:dyDescent="0.45">
      <c r="B14" s="2" t="s">
        <v>20</v>
      </c>
      <c r="C14" s="2">
        <v>1185732</v>
      </c>
      <c r="D14" s="3">
        <v>44583</v>
      </c>
      <c r="E14" s="2" t="s">
        <v>12</v>
      </c>
      <c r="F14" s="2" t="s">
        <v>13</v>
      </c>
      <c r="G14" s="2" t="s">
        <v>13</v>
      </c>
      <c r="H14" s="2" t="s">
        <v>17</v>
      </c>
      <c r="I14" s="4">
        <v>0.45</v>
      </c>
      <c r="J14" s="5">
        <v>8250</v>
      </c>
      <c r="K14" s="6">
        <v>3712.5</v>
      </c>
      <c r="L14" s="6">
        <v>1299.375</v>
      </c>
      <c r="M14" s="7">
        <v>0.35</v>
      </c>
    </row>
    <row r="15" spans="2:13" x14ac:dyDescent="0.45">
      <c r="B15" s="2" t="s">
        <v>20</v>
      </c>
      <c r="C15" s="2">
        <v>1185732</v>
      </c>
      <c r="D15" s="3">
        <v>44584</v>
      </c>
      <c r="E15" s="2" t="s">
        <v>12</v>
      </c>
      <c r="F15" s="2" t="s">
        <v>13</v>
      </c>
      <c r="G15" s="2" t="s">
        <v>13</v>
      </c>
      <c r="H15" s="2" t="s">
        <v>18</v>
      </c>
      <c r="I15" s="4">
        <v>0.6</v>
      </c>
      <c r="J15" s="5">
        <v>9000</v>
      </c>
      <c r="K15" s="6">
        <v>5400</v>
      </c>
      <c r="L15" s="6">
        <v>1620</v>
      </c>
      <c r="M15" s="7">
        <v>0.3</v>
      </c>
    </row>
    <row r="16" spans="2:13" x14ac:dyDescent="0.45">
      <c r="B16" s="2" t="s">
        <v>20</v>
      </c>
      <c r="C16" s="2">
        <v>1185732</v>
      </c>
      <c r="D16" s="3">
        <v>44585</v>
      </c>
      <c r="E16" s="2" t="s">
        <v>12</v>
      </c>
      <c r="F16" s="2" t="s">
        <v>13</v>
      </c>
      <c r="G16" s="2" t="s">
        <v>13</v>
      </c>
      <c r="H16" s="2" t="s">
        <v>19</v>
      </c>
      <c r="I16" s="4">
        <v>0.5</v>
      </c>
      <c r="J16" s="5">
        <v>10000</v>
      </c>
      <c r="K16" s="6">
        <v>5000</v>
      </c>
      <c r="L16" s="6">
        <v>1250</v>
      </c>
      <c r="M16" s="7">
        <v>0.25</v>
      </c>
    </row>
    <row r="17" spans="2:13" x14ac:dyDescent="0.45">
      <c r="B17" s="2" t="s">
        <v>20</v>
      </c>
      <c r="C17" s="2">
        <v>1185732</v>
      </c>
      <c r="D17" s="3">
        <v>44586</v>
      </c>
      <c r="E17" s="2" t="s">
        <v>12</v>
      </c>
      <c r="F17" s="2" t="s">
        <v>13</v>
      </c>
      <c r="G17" s="2" t="s">
        <v>13</v>
      </c>
      <c r="H17" s="2" t="s">
        <v>14</v>
      </c>
      <c r="I17" s="4">
        <v>0.5</v>
      </c>
      <c r="J17" s="5">
        <v>12200</v>
      </c>
      <c r="K17" s="6">
        <v>6100</v>
      </c>
      <c r="L17" s="6">
        <v>3050</v>
      </c>
      <c r="M17" s="7">
        <v>0.5</v>
      </c>
    </row>
    <row r="18" spans="2:13" x14ac:dyDescent="0.45">
      <c r="B18" s="2" t="s">
        <v>20</v>
      </c>
      <c r="C18" s="2">
        <v>1185732</v>
      </c>
      <c r="D18" s="3">
        <v>44587</v>
      </c>
      <c r="E18" s="2" t="s">
        <v>12</v>
      </c>
      <c r="F18" s="2" t="s">
        <v>13</v>
      </c>
      <c r="G18" s="2" t="s">
        <v>13</v>
      </c>
      <c r="H18" s="2" t="s">
        <v>15</v>
      </c>
      <c r="I18" s="4">
        <v>0.5</v>
      </c>
      <c r="J18" s="5">
        <v>9250</v>
      </c>
      <c r="K18" s="6">
        <v>4625</v>
      </c>
      <c r="L18" s="6">
        <v>1387.5</v>
      </c>
      <c r="M18" s="7">
        <v>0.3</v>
      </c>
    </row>
    <row r="19" spans="2:13" x14ac:dyDescent="0.45">
      <c r="B19" s="2" t="s">
        <v>20</v>
      </c>
      <c r="C19" s="2">
        <v>1185732</v>
      </c>
      <c r="D19" s="3">
        <v>44588</v>
      </c>
      <c r="E19" s="2" t="s">
        <v>12</v>
      </c>
      <c r="F19" s="2" t="s">
        <v>13</v>
      </c>
      <c r="G19" s="2" t="s">
        <v>13</v>
      </c>
      <c r="H19" s="2" t="s">
        <v>16</v>
      </c>
      <c r="I19" s="4">
        <v>0.4</v>
      </c>
      <c r="J19" s="5">
        <v>9500</v>
      </c>
      <c r="K19" s="6">
        <v>3800</v>
      </c>
      <c r="L19" s="6">
        <v>1330</v>
      </c>
      <c r="M19" s="7">
        <v>0.35</v>
      </c>
    </row>
    <row r="20" spans="2:13" x14ac:dyDescent="0.45">
      <c r="B20" s="2" t="s">
        <v>20</v>
      </c>
      <c r="C20" s="2">
        <v>1185732</v>
      </c>
      <c r="D20" s="3">
        <v>44589</v>
      </c>
      <c r="E20" s="2" t="s">
        <v>12</v>
      </c>
      <c r="F20" s="2" t="s">
        <v>13</v>
      </c>
      <c r="G20" s="2" t="s">
        <v>13</v>
      </c>
      <c r="H20" s="2" t="s">
        <v>17</v>
      </c>
      <c r="I20" s="4">
        <v>0.45</v>
      </c>
      <c r="J20" s="5">
        <v>8000</v>
      </c>
      <c r="K20" s="6">
        <v>3600</v>
      </c>
      <c r="L20" s="6">
        <v>1260</v>
      </c>
      <c r="M20" s="7">
        <v>0.35</v>
      </c>
    </row>
    <row r="21" spans="2:13" x14ac:dyDescent="0.45">
      <c r="B21" s="2" t="s">
        <v>20</v>
      </c>
      <c r="C21" s="2">
        <v>1185732</v>
      </c>
      <c r="D21" s="3">
        <v>44590</v>
      </c>
      <c r="E21" s="2" t="s">
        <v>12</v>
      </c>
      <c r="F21" s="2" t="s">
        <v>13</v>
      </c>
      <c r="G21" s="2" t="s">
        <v>13</v>
      </c>
      <c r="H21" s="2" t="s">
        <v>18</v>
      </c>
      <c r="I21" s="4">
        <v>0.6</v>
      </c>
      <c r="J21" s="5">
        <v>8500</v>
      </c>
      <c r="K21" s="6">
        <v>5100</v>
      </c>
      <c r="L21" s="6">
        <v>1530</v>
      </c>
      <c r="M21" s="7">
        <v>0.3</v>
      </c>
    </row>
    <row r="22" spans="2:13" x14ac:dyDescent="0.45">
      <c r="B22" s="2" t="s">
        <v>20</v>
      </c>
      <c r="C22" s="2">
        <v>1185732</v>
      </c>
      <c r="D22" s="3">
        <v>44591</v>
      </c>
      <c r="E22" s="2" t="s">
        <v>12</v>
      </c>
      <c r="F22" s="2" t="s">
        <v>13</v>
      </c>
      <c r="G22" s="2" t="s">
        <v>13</v>
      </c>
      <c r="H22" s="2" t="s">
        <v>19</v>
      </c>
      <c r="I22" s="4">
        <v>0.5</v>
      </c>
      <c r="J22" s="5">
        <v>9500</v>
      </c>
      <c r="K22" s="6">
        <v>4750</v>
      </c>
      <c r="L22" s="6">
        <v>1187.5</v>
      </c>
      <c r="M22" s="7">
        <v>0.25</v>
      </c>
    </row>
    <row r="23" spans="2:13" x14ac:dyDescent="0.45">
      <c r="B23" s="2" t="s">
        <v>20</v>
      </c>
      <c r="C23" s="2">
        <v>1185732</v>
      </c>
      <c r="D23" s="3">
        <v>44592</v>
      </c>
      <c r="E23" s="2" t="s">
        <v>12</v>
      </c>
      <c r="F23" s="2" t="s">
        <v>13</v>
      </c>
      <c r="G23" s="2" t="s">
        <v>13</v>
      </c>
      <c r="H23" s="2" t="s">
        <v>14</v>
      </c>
      <c r="I23" s="4">
        <v>0.5</v>
      </c>
      <c r="J23" s="5">
        <v>12000</v>
      </c>
      <c r="K23" s="6">
        <v>6000</v>
      </c>
      <c r="L23" s="6">
        <v>3000</v>
      </c>
      <c r="M23" s="7">
        <v>0.5</v>
      </c>
    </row>
    <row r="24" spans="2:13" x14ac:dyDescent="0.45">
      <c r="B24" s="2" t="s">
        <v>20</v>
      </c>
      <c r="C24" s="2">
        <v>1185732</v>
      </c>
      <c r="D24" s="3">
        <v>44593</v>
      </c>
      <c r="E24" s="2" t="s">
        <v>12</v>
      </c>
      <c r="F24" s="2" t="s">
        <v>13</v>
      </c>
      <c r="G24" s="2" t="s">
        <v>13</v>
      </c>
      <c r="H24" s="2" t="s">
        <v>15</v>
      </c>
      <c r="I24" s="4">
        <v>0.5</v>
      </c>
      <c r="J24" s="5">
        <v>9000</v>
      </c>
      <c r="K24" s="6">
        <v>4500</v>
      </c>
      <c r="L24" s="6">
        <v>1350</v>
      </c>
      <c r="M24" s="7">
        <v>0.3</v>
      </c>
    </row>
    <row r="25" spans="2:13" x14ac:dyDescent="0.45">
      <c r="B25" s="2" t="s">
        <v>20</v>
      </c>
      <c r="C25" s="2">
        <v>1185732</v>
      </c>
      <c r="D25" s="3">
        <v>44594</v>
      </c>
      <c r="E25" s="2" t="s">
        <v>12</v>
      </c>
      <c r="F25" s="2" t="s">
        <v>13</v>
      </c>
      <c r="G25" s="2" t="s">
        <v>13</v>
      </c>
      <c r="H25" s="2" t="s">
        <v>16</v>
      </c>
      <c r="I25" s="4">
        <v>0.4</v>
      </c>
      <c r="J25" s="5">
        <v>9000</v>
      </c>
      <c r="K25" s="6">
        <v>3600</v>
      </c>
      <c r="L25" s="6">
        <v>1260</v>
      </c>
      <c r="M25" s="7">
        <v>0.35</v>
      </c>
    </row>
    <row r="26" spans="2:13" x14ac:dyDescent="0.45">
      <c r="B26" s="2" t="s">
        <v>20</v>
      </c>
      <c r="C26" s="2">
        <v>1185732</v>
      </c>
      <c r="D26" s="3">
        <v>44595</v>
      </c>
      <c r="E26" s="2" t="s">
        <v>12</v>
      </c>
      <c r="F26" s="2" t="s">
        <v>13</v>
      </c>
      <c r="G26" s="2" t="s">
        <v>13</v>
      </c>
      <c r="H26" s="2" t="s">
        <v>17</v>
      </c>
      <c r="I26" s="4">
        <v>0.45</v>
      </c>
      <c r="J26" s="5">
        <v>8250</v>
      </c>
      <c r="K26" s="6">
        <v>3712.5</v>
      </c>
      <c r="L26" s="6">
        <v>1299.375</v>
      </c>
      <c r="M26" s="7">
        <v>0.35</v>
      </c>
    </row>
    <row r="27" spans="2:13" x14ac:dyDescent="0.45">
      <c r="B27" s="2" t="s">
        <v>20</v>
      </c>
      <c r="C27" s="2">
        <v>1185732</v>
      </c>
      <c r="D27" s="3">
        <v>44596</v>
      </c>
      <c r="E27" s="2" t="s">
        <v>12</v>
      </c>
      <c r="F27" s="2" t="s">
        <v>13</v>
      </c>
      <c r="G27" s="2" t="s">
        <v>13</v>
      </c>
      <c r="H27" s="2" t="s">
        <v>18</v>
      </c>
      <c r="I27" s="4">
        <v>0.6</v>
      </c>
      <c r="J27" s="5">
        <v>8250</v>
      </c>
      <c r="K27" s="6">
        <v>4950</v>
      </c>
      <c r="L27" s="6">
        <v>1485</v>
      </c>
      <c r="M27" s="7">
        <v>0.3</v>
      </c>
    </row>
    <row r="28" spans="2:13" x14ac:dyDescent="0.45">
      <c r="B28" s="2" t="s">
        <v>20</v>
      </c>
      <c r="C28" s="2">
        <v>1185732</v>
      </c>
      <c r="D28" s="3">
        <v>44597</v>
      </c>
      <c r="E28" s="2" t="s">
        <v>12</v>
      </c>
      <c r="F28" s="2" t="s">
        <v>13</v>
      </c>
      <c r="G28" s="2" t="s">
        <v>13</v>
      </c>
      <c r="H28" s="2" t="s">
        <v>19</v>
      </c>
      <c r="I28" s="4">
        <v>0.5</v>
      </c>
      <c r="J28" s="5">
        <v>9500</v>
      </c>
      <c r="K28" s="6">
        <v>4750</v>
      </c>
      <c r="L28" s="6">
        <v>1187.5</v>
      </c>
      <c r="M28" s="7">
        <v>0.25</v>
      </c>
    </row>
    <row r="29" spans="2:13" x14ac:dyDescent="0.45">
      <c r="B29" s="2" t="s">
        <v>20</v>
      </c>
      <c r="C29" s="2">
        <v>1185732</v>
      </c>
      <c r="D29" s="3">
        <v>44598</v>
      </c>
      <c r="E29" s="2" t="s">
        <v>12</v>
      </c>
      <c r="F29" s="2" t="s">
        <v>13</v>
      </c>
      <c r="G29" s="2" t="s">
        <v>13</v>
      </c>
      <c r="H29" s="2" t="s">
        <v>14</v>
      </c>
      <c r="I29" s="4">
        <v>0.6</v>
      </c>
      <c r="J29" s="5">
        <v>12200</v>
      </c>
      <c r="K29" s="6">
        <v>7320</v>
      </c>
      <c r="L29" s="6">
        <v>3660</v>
      </c>
      <c r="M29" s="7">
        <v>0.5</v>
      </c>
    </row>
    <row r="30" spans="2:13" x14ac:dyDescent="0.4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45">
      <c r="B31" s="2" t="s">
        <v>20</v>
      </c>
      <c r="C31" s="2">
        <v>1185732</v>
      </c>
      <c r="D31" s="3">
        <v>44600</v>
      </c>
      <c r="E31" s="2" t="s">
        <v>12</v>
      </c>
      <c r="F31" s="2" t="s">
        <v>13</v>
      </c>
      <c r="G31" s="2" t="s">
        <v>13</v>
      </c>
      <c r="H31" s="2" t="s">
        <v>16</v>
      </c>
      <c r="I31" s="4">
        <v>0.5</v>
      </c>
      <c r="J31" s="5">
        <v>9000</v>
      </c>
      <c r="K31" s="6">
        <v>4500</v>
      </c>
      <c r="L31" s="6">
        <v>1575</v>
      </c>
      <c r="M31" s="7">
        <v>0.35</v>
      </c>
    </row>
    <row r="32" spans="2:13" x14ac:dyDescent="0.45">
      <c r="B32" s="2" t="s">
        <v>130</v>
      </c>
      <c r="C32" s="2">
        <v>1185732</v>
      </c>
      <c r="D32" s="3">
        <v>44601</v>
      </c>
      <c r="E32" s="2" t="s">
        <v>12</v>
      </c>
      <c r="F32" s="2" t="s">
        <v>13</v>
      </c>
      <c r="G32" s="2" t="s">
        <v>13</v>
      </c>
      <c r="H32" s="2" t="s">
        <v>17</v>
      </c>
      <c r="I32" s="4">
        <v>0.5</v>
      </c>
      <c r="J32" s="5">
        <v>8500</v>
      </c>
      <c r="K32" s="6">
        <v>4250</v>
      </c>
      <c r="L32" s="6">
        <v>1487.5</v>
      </c>
      <c r="M32" s="7">
        <v>0.35</v>
      </c>
    </row>
    <row r="33" spans="2:13" x14ac:dyDescent="0.45">
      <c r="B33" s="2" t="s">
        <v>130</v>
      </c>
      <c r="C33" s="2">
        <v>1185732</v>
      </c>
      <c r="D33" s="3">
        <v>44602</v>
      </c>
      <c r="E33" s="2" t="s">
        <v>12</v>
      </c>
      <c r="F33" s="2" t="s">
        <v>13</v>
      </c>
      <c r="G33" s="2" t="s">
        <v>13</v>
      </c>
      <c r="H33" s="2" t="s">
        <v>18</v>
      </c>
      <c r="I33" s="4">
        <v>0.6</v>
      </c>
      <c r="J33" s="5">
        <v>8750</v>
      </c>
      <c r="K33" s="6">
        <v>5250</v>
      </c>
      <c r="L33" s="6">
        <v>1575</v>
      </c>
      <c r="M33" s="7">
        <v>0.3</v>
      </c>
    </row>
    <row r="34" spans="2:13" x14ac:dyDescent="0.45">
      <c r="B34" s="2" t="s">
        <v>130</v>
      </c>
      <c r="C34" s="2">
        <v>1185732</v>
      </c>
      <c r="D34" s="3">
        <v>44623</v>
      </c>
      <c r="E34" s="2" t="s">
        <v>12</v>
      </c>
      <c r="F34" s="2" t="s">
        <v>13</v>
      </c>
      <c r="G34" s="2" t="s">
        <v>13</v>
      </c>
      <c r="H34" s="2" t="s">
        <v>19</v>
      </c>
      <c r="I34" s="4">
        <v>0.65</v>
      </c>
      <c r="J34" s="5">
        <v>10000</v>
      </c>
      <c r="K34" s="6">
        <v>6500</v>
      </c>
      <c r="L34" s="6">
        <v>1625</v>
      </c>
      <c r="M34" s="7">
        <v>0.25</v>
      </c>
    </row>
    <row r="35" spans="2:13" x14ac:dyDescent="0.45">
      <c r="B35" s="2" t="s">
        <v>130</v>
      </c>
      <c r="C35" s="2">
        <v>1185732</v>
      </c>
      <c r="D35" s="3">
        <v>44624</v>
      </c>
      <c r="E35" s="2" t="s">
        <v>12</v>
      </c>
      <c r="F35" s="2" t="s">
        <v>13</v>
      </c>
      <c r="G35" s="2" t="s">
        <v>13</v>
      </c>
      <c r="H35" s="2" t="s">
        <v>14</v>
      </c>
      <c r="I35" s="4">
        <v>0.6</v>
      </c>
      <c r="J35" s="5">
        <v>12500</v>
      </c>
      <c r="K35" s="6">
        <v>7500</v>
      </c>
      <c r="L35" s="6">
        <v>3750</v>
      </c>
      <c r="M35" s="7">
        <v>0.5</v>
      </c>
    </row>
    <row r="36" spans="2:13" x14ac:dyDescent="0.4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45">
      <c r="B37" s="2" t="s">
        <v>130</v>
      </c>
      <c r="C37" s="2">
        <v>1185732</v>
      </c>
      <c r="D37" s="3">
        <v>44626</v>
      </c>
      <c r="E37" s="2" t="s">
        <v>12</v>
      </c>
      <c r="F37" s="2" t="s">
        <v>13</v>
      </c>
      <c r="G37" s="2" t="s">
        <v>13</v>
      </c>
      <c r="H37" s="2" t="s">
        <v>16</v>
      </c>
      <c r="I37" s="4">
        <v>0.5</v>
      </c>
      <c r="J37" s="5">
        <v>9250</v>
      </c>
      <c r="K37" s="6">
        <v>4625</v>
      </c>
      <c r="L37" s="6">
        <v>1618.75</v>
      </c>
      <c r="M37" s="7">
        <v>0.35</v>
      </c>
    </row>
    <row r="38" spans="2:13" x14ac:dyDescent="0.45">
      <c r="B38" s="2" t="s">
        <v>130</v>
      </c>
      <c r="C38" s="2">
        <v>1185732</v>
      </c>
      <c r="D38" s="3">
        <v>44627</v>
      </c>
      <c r="E38" s="2" t="s">
        <v>12</v>
      </c>
      <c r="F38" s="2" t="s">
        <v>13</v>
      </c>
      <c r="G38" s="2" t="s">
        <v>13</v>
      </c>
      <c r="H38" s="2" t="s">
        <v>17</v>
      </c>
      <c r="I38" s="4">
        <v>0.5</v>
      </c>
      <c r="J38" s="5">
        <v>9000</v>
      </c>
      <c r="K38" s="6">
        <v>4500</v>
      </c>
      <c r="L38" s="6">
        <v>1575</v>
      </c>
      <c r="M38" s="7">
        <v>0.35</v>
      </c>
    </row>
    <row r="39" spans="2:13" x14ac:dyDescent="0.45">
      <c r="B39" s="2" t="s">
        <v>130</v>
      </c>
      <c r="C39" s="2">
        <v>1185732</v>
      </c>
      <c r="D39" s="3">
        <v>44628</v>
      </c>
      <c r="E39" s="2" t="s">
        <v>12</v>
      </c>
      <c r="F39" s="2" t="s">
        <v>13</v>
      </c>
      <c r="G39" s="2" t="s">
        <v>13</v>
      </c>
      <c r="H39" s="2" t="s">
        <v>18</v>
      </c>
      <c r="I39" s="4">
        <v>0.6</v>
      </c>
      <c r="J39" s="5">
        <v>9000</v>
      </c>
      <c r="K39" s="6">
        <v>5400</v>
      </c>
      <c r="L39" s="6">
        <v>1620</v>
      </c>
      <c r="M39" s="7">
        <v>0.3</v>
      </c>
    </row>
    <row r="40" spans="2:13" x14ac:dyDescent="0.45">
      <c r="B40" s="2" t="s">
        <v>130</v>
      </c>
      <c r="C40" s="2">
        <v>1185732</v>
      </c>
      <c r="D40" s="3">
        <v>44629</v>
      </c>
      <c r="E40" s="2" t="s">
        <v>12</v>
      </c>
      <c r="F40" s="2" t="s">
        <v>13</v>
      </c>
      <c r="G40" s="2" t="s">
        <v>13</v>
      </c>
      <c r="H40" s="2" t="s">
        <v>19</v>
      </c>
      <c r="I40" s="4">
        <v>0.65</v>
      </c>
      <c r="J40" s="5">
        <v>10500</v>
      </c>
      <c r="K40" s="6">
        <v>6825</v>
      </c>
      <c r="L40" s="6">
        <v>1706.25</v>
      </c>
      <c r="M40" s="7">
        <v>0.25</v>
      </c>
    </row>
    <row r="41" spans="2:13" x14ac:dyDescent="0.45">
      <c r="B41" s="2" t="s">
        <v>130</v>
      </c>
      <c r="C41" s="2">
        <v>1185732</v>
      </c>
      <c r="D41" s="3">
        <v>44630</v>
      </c>
      <c r="E41" s="2" t="s">
        <v>12</v>
      </c>
      <c r="F41" s="2" t="s">
        <v>13</v>
      </c>
      <c r="G41" s="2" t="s">
        <v>13</v>
      </c>
      <c r="H41" s="2" t="s">
        <v>14</v>
      </c>
      <c r="I41" s="4">
        <v>0.6</v>
      </c>
      <c r="J41" s="5">
        <v>12750</v>
      </c>
      <c r="K41" s="6">
        <v>7650</v>
      </c>
      <c r="L41" s="6">
        <v>3825</v>
      </c>
      <c r="M41" s="7">
        <v>0.5</v>
      </c>
    </row>
    <row r="42" spans="2:13" x14ac:dyDescent="0.4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45">
      <c r="B43" s="2" t="s">
        <v>130</v>
      </c>
      <c r="C43" s="2">
        <v>1185732</v>
      </c>
      <c r="D43" s="3">
        <v>44632</v>
      </c>
      <c r="E43" s="2" t="s">
        <v>12</v>
      </c>
      <c r="F43" s="2" t="s">
        <v>13</v>
      </c>
      <c r="G43" s="2" t="s">
        <v>13</v>
      </c>
      <c r="H43" s="2" t="s">
        <v>16</v>
      </c>
      <c r="I43" s="4">
        <v>0.5</v>
      </c>
      <c r="J43" s="5">
        <v>9500</v>
      </c>
      <c r="K43" s="6">
        <v>4750</v>
      </c>
      <c r="L43" s="6">
        <v>1662.5</v>
      </c>
      <c r="M43" s="7">
        <v>0.35</v>
      </c>
    </row>
    <row r="44" spans="2:13" x14ac:dyDescent="0.45">
      <c r="B44" s="2" t="s">
        <v>130</v>
      </c>
      <c r="C44" s="2">
        <v>1185732</v>
      </c>
      <c r="D44" s="3">
        <v>44633</v>
      </c>
      <c r="E44" s="2" t="s">
        <v>12</v>
      </c>
      <c r="F44" s="2" t="s">
        <v>13</v>
      </c>
      <c r="G44" s="2" t="s">
        <v>13</v>
      </c>
      <c r="H44" s="2" t="s">
        <v>17</v>
      </c>
      <c r="I44" s="4">
        <v>0.5</v>
      </c>
      <c r="J44" s="5">
        <v>9000</v>
      </c>
      <c r="K44" s="6">
        <v>4500</v>
      </c>
      <c r="L44" s="6">
        <v>1575</v>
      </c>
      <c r="M44" s="7">
        <v>0.35</v>
      </c>
    </row>
    <row r="45" spans="2:13" x14ac:dyDescent="0.45">
      <c r="B45" s="2" t="s">
        <v>130</v>
      </c>
      <c r="C45" s="2">
        <v>1185732</v>
      </c>
      <c r="D45" s="3">
        <v>44634</v>
      </c>
      <c r="E45" s="2" t="s">
        <v>12</v>
      </c>
      <c r="F45" s="2" t="s">
        <v>13</v>
      </c>
      <c r="G45" s="2" t="s">
        <v>13</v>
      </c>
      <c r="H45" s="2" t="s">
        <v>18</v>
      </c>
      <c r="I45" s="4">
        <v>0.6</v>
      </c>
      <c r="J45" s="5">
        <v>9250</v>
      </c>
      <c r="K45" s="6">
        <v>5550</v>
      </c>
      <c r="L45" s="6">
        <v>1665</v>
      </c>
      <c r="M45" s="7">
        <v>0.3</v>
      </c>
    </row>
    <row r="46" spans="2:13" x14ac:dyDescent="0.45">
      <c r="B46" s="2" t="s">
        <v>130</v>
      </c>
      <c r="C46" s="2">
        <v>1185732</v>
      </c>
      <c r="D46" s="3">
        <v>44635</v>
      </c>
      <c r="E46" s="2" t="s">
        <v>12</v>
      </c>
      <c r="F46" s="2" t="s">
        <v>13</v>
      </c>
      <c r="G46" s="2" t="s">
        <v>13</v>
      </c>
      <c r="H46" s="2" t="s">
        <v>19</v>
      </c>
      <c r="I46" s="4">
        <v>0.65</v>
      </c>
      <c r="J46" s="5">
        <v>11000</v>
      </c>
      <c r="K46" s="6">
        <v>7150</v>
      </c>
      <c r="L46" s="6">
        <v>1787.5</v>
      </c>
      <c r="M46" s="7">
        <v>0.25</v>
      </c>
    </row>
    <row r="47" spans="2:13" x14ac:dyDescent="0.45">
      <c r="B47" s="2" t="s">
        <v>130</v>
      </c>
      <c r="C47" s="2">
        <v>1185732</v>
      </c>
      <c r="D47" s="3">
        <v>44636</v>
      </c>
      <c r="E47" s="2" t="s">
        <v>12</v>
      </c>
      <c r="F47" s="2" t="s">
        <v>13</v>
      </c>
      <c r="G47" s="2" t="s">
        <v>13</v>
      </c>
      <c r="H47" s="2" t="s">
        <v>14</v>
      </c>
      <c r="I47" s="4">
        <v>0.6</v>
      </c>
      <c r="J47" s="5">
        <v>12500</v>
      </c>
      <c r="K47" s="6">
        <v>7500</v>
      </c>
      <c r="L47" s="6">
        <v>3750</v>
      </c>
      <c r="M47" s="7">
        <v>0.5</v>
      </c>
    </row>
    <row r="48" spans="2:13" x14ac:dyDescent="0.4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45">
      <c r="B49" s="2" t="s">
        <v>130</v>
      </c>
      <c r="C49" s="2">
        <v>1185732</v>
      </c>
      <c r="D49" s="3">
        <v>44638</v>
      </c>
      <c r="E49" s="2" t="s">
        <v>12</v>
      </c>
      <c r="F49" s="2" t="s">
        <v>13</v>
      </c>
      <c r="G49" s="2" t="s">
        <v>13</v>
      </c>
      <c r="H49" s="2" t="s">
        <v>16</v>
      </c>
      <c r="I49" s="4">
        <v>0.5</v>
      </c>
      <c r="J49" s="5">
        <v>9500</v>
      </c>
      <c r="K49" s="6">
        <v>4750</v>
      </c>
      <c r="L49" s="6">
        <v>1662.5</v>
      </c>
      <c r="M49" s="7">
        <v>0.35</v>
      </c>
    </row>
    <row r="50" spans="2:13" x14ac:dyDescent="0.45">
      <c r="B50" s="2" t="s">
        <v>130</v>
      </c>
      <c r="C50" s="2">
        <v>1185732</v>
      </c>
      <c r="D50" s="3">
        <v>44651</v>
      </c>
      <c r="E50" s="2" t="s">
        <v>12</v>
      </c>
      <c r="F50" s="2" t="s">
        <v>13</v>
      </c>
      <c r="G50" s="2" t="s">
        <v>13</v>
      </c>
      <c r="H50" s="2" t="s">
        <v>17</v>
      </c>
      <c r="I50" s="4">
        <v>0.5</v>
      </c>
      <c r="J50" s="5">
        <v>9250</v>
      </c>
      <c r="K50" s="6">
        <v>4625</v>
      </c>
      <c r="L50" s="6">
        <v>1618.75</v>
      </c>
      <c r="M50" s="7">
        <v>0.35</v>
      </c>
    </row>
    <row r="51" spans="2:13" x14ac:dyDescent="0.45">
      <c r="B51" s="2" t="s">
        <v>130</v>
      </c>
      <c r="C51" s="2">
        <v>1185732</v>
      </c>
      <c r="D51" s="3">
        <v>44668</v>
      </c>
      <c r="E51" s="2" t="s">
        <v>12</v>
      </c>
      <c r="F51" s="2" t="s">
        <v>13</v>
      </c>
      <c r="G51" s="2" t="s">
        <v>13</v>
      </c>
      <c r="H51" s="2" t="s">
        <v>18</v>
      </c>
      <c r="I51" s="4">
        <v>0.6</v>
      </c>
      <c r="J51" s="5">
        <v>9000</v>
      </c>
      <c r="K51" s="6">
        <v>5400</v>
      </c>
      <c r="L51" s="6">
        <v>1620</v>
      </c>
      <c r="M51" s="7">
        <v>0.3</v>
      </c>
    </row>
    <row r="52" spans="2:13" x14ac:dyDescent="0.45">
      <c r="B52" s="2" t="s">
        <v>130</v>
      </c>
      <c r="C52" s="2">
        <v>1185732</v>
      </c>
      <c r="D52" s="3">
        <v>44669</v>
      </c>
      <c r="E52" s="2" t="s">
        <v>12</v>
      </c>
      <c r="F52" s="2" t="s">
        <v>13</v>
      </c>
      <c r="G52" s="2" t="s">
        <v>13</v>
      </c>
      <c r="H52" s="2" t="s">
        <v>19</v>
      </c>
      <c r="I52" s="4">
        <v>0.65</v>
      </c>
      <c r="J52" s="5">
        <v>10750</v>
      </c>
      <c r="K52" s="6">
        <v>6987.5</v>
      </c>
      <c r="L52" s="6">
        <v>1746.875</v>
      </c>
      <c r="M52" s="7">
        <v>0.25</v>
      </c>
    </row>
    <row r="53" spans="2:13" x14ac:dyDescent="0.45">
      <c r="B53" s="2" t="s">
        <v>130</v>
      </c>
      <c r="C53" s="2">
        <v>1185732</v>
      </c>
      <c r="D53" s="3">
        <v>44670</v>
      </c>
      <c r="E53" s="2" t="s">
        <v>12</v>
      </c>
      <c r="F53" s="2" t="s">
        <v>13</v>
      </c>
      <c r="G53" s="2" t="s">
        <v>13</v>
      </c>
      <c r="H53" s="2" t="s">
        <v>14</v>
      </c>
      <c r="I53" s="4">
        <v>0.6</v>
      </c>
      <c r="J53" s="5">
        <v>12000</v>
      </c>
      <c r="K53" s="6">
        <v>7200</v>
      </c>
      <c r="L53" s="6">
        <v>3600</v>
      </c>
      <c r="M53" s="7">
        <v>0.5</v>
      </c>
    </row>
    <row r="54" spans="2:13" x14ac:dyDescent="0.4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45">
      <c r="B55" s="2" t="s">
        <v>130</v>
      </c>
      <c r="C55" s="2">
        <v>1185732</v>
      </c>
      <c r="D55" s="3">
        <v>44672</v>
      </c>
      <c r="E55" s="2" t="s">
        <v>12</v>
      </c>
      <c r="F55" s="2" t="s">
        <v>13</v>
      </c>
      <c r="G55" s="2" t="s">
        <v>13</v>
      </c>
      <c r="H55" s="2" t="s">
        <v>16</v>
      </c>
      <c r="I55" s="4">
        <v>0.5</v>
      </c>
      <c r="J55" s="5">
        <v>9250</v>
      </c>
      <c r="K55" s="6">
        <v>4625</v>
      </c>
      <c r="L55" s="6">
        <v>1618.75</v>
      </c>
      <c r="M55" s="7">
        <v>0.35</v>
      </c>
    </row>
    <row r="56" spans="2:13" x14ac:dyDescent="0.45">
      <c r="B56" s="2" t="s">
        <v>130</v>
      </c>
      <c r="C56" s="2">
        <v>1185732</v>
      </c>
      <c r="D56" s="3">
        <v>44673</v>
      </c>
      <c r="E56" s="2" t="s">
        <v>12</v>
      </c>
      <c r="F56" s="2" t="s">
        <v>13</v>
      </c>
      <c r="G56" s="2" t="s">
        <v>13</v>
      </c>
      <c r="H56" s="2" t="s">
        <v>17</v>
      </c>
      <c r="I56" s="4">
        <v>0.5</v>
      </c>
      <c r="J56" s="5">
        <v>9000</v>
      </c>
      <c r="K56" s="6">
        <v>4500</v>
      </c>
      <c r="L56" s="6">
        <v>1575</v>
      </c>
      <c r="M56" s="7">
        <v>0.35</v>
      </c>
    </row>
    <row r="57" spans="2:13" x14ac:dyDescent="0.45">
      <c r="B57" s="2" t="s">
        <v>130</v>
      </c>
      <c r="C57" s="2">
        <v>1185732</v>
      </c>
      <c r="D57" s="3">
        <v>44674</v>
      </c>
      <c r="E57" s="2" t="s">
        <v>12</v>
      </c>
      <c r="F57" s="2" t="s">
        <v>13</v>
      </c>
      <c r="G57" s="2" t="s">
        <v>13</v>
      </c>
      <c r="H57" s="2" t="s">
        <v>18</v>
      </c>
      <c r="I57" s="4">
        <v>0.6</v>
      </c>
      <c r="J57" s="5">
        <v>9000</v>
      </c>
      <c r="K57" s="6">
        <v>5400</v>
      </c>
      <c r="L57" s="6">
        <v>1620</v>
      </c>
      <c r="M57" s="7">
        <v>0.3</v>
      </c>
    </row>
    <row r="58" spans="2:13" x14ac:dyDescent="0.45">
      <c r="B58" s="2" t="s">
        <v>130</v>
      </c>
      <c r="C58" s="2">
        <v>1185732</v>
      </c>
      <c r="D58" s="3">
        <v>44675</v>
      </c>
      <c r="E58" s="2" t="s">
        <v>12</v>
      </c>
      <c r="F58" s="2" t="s">
        <v>13</v>
      </c>
      <c r="G58" s="2" t="s">
        <v>13</v>
      </c>
      <c r="H58" s="2" t="s">
        <v>19</v>
      </c>
      <c r="I58" s="4">
        <v>0.65</v>
      </c>
      <c r="J58" s="5">
        <v>10000</v>
      </c>
      <c r="K58" s="6">
        <v>6500</v>
      </c>
      <c r="L58" s="6">
        <v>1625</v>
      </c>
      <c r="M58" s="7">
        <v>0.25</v>
      </c>
    </row>
    <row r="59" spans="2:13" x14ac:dyDescent="0.45">
      <c r="B59" s="2" t="s">
        <v>130</v>
      </c>
      <c r="C59" s="2">
        <v>1185732</v>
      </c>
      <c r="D59" s="3">
        <v>44676</v>
      </c>
      <c r="E59" s="2" t="s">
        <v>12</v>
      </c>
      <c r="F59" s="2" t="s">
        <v>13</v>
      </c>
      <c r="G59" s="2" t="s">
        <v>13</v>
      </c>
      <c r="H59" s="2" t="s">
        <v>18</v>
      </c>
      <c r="I59" s="4">
        <v>0.65</v>
      </c>
      <c r="J59" s="5">
        <v>8750</v>
      </c>
      <c r="K59" s="6">
        <v>5687.5</v>
      </c>
      <c r="L59" s="6">
        <v>1706.25</v>
      </c>
      <c r="M59" s="7">
        <v>0.3</v>
      </c>
    </row>
    <row r="60" spans="2:13" x14ac:dyDescent="0.45">
      <c r="B60" s="2" t="s">
        <v>130</v>
      </c>
      <c r="C60" s="2">
        <v>1185732</v>
      </c>
      <c r="D60" s="3">
        <v>44677</v>
      </c>
      <c r="E60" s="2" t="s">
        <v>12</v>
      </c>
      <c r="F60" s="2" t="s">
        <v>13</v>
      </c>
      <c r="G60" s="2" t="s">
        <v>13</v>
      </c>
      <c r="H60" s="2" t="s">
        <v>19</v>
      </c>
      <c r="I60" s="4">
        <v>0.7</v>
      </c>
      <c r="J60" s="5">
        <v>10000</v>
      </c>
      <c r="K60" s="6">
        <v>7000</v>
      </c>
      <c r="L60" s="6">
        <v>1750</v>
      </c>
      <c r="M60" s="7">
        <v>0.25</v>
      </c>
    </row>
    <row r="61" spans="2:13" x14ac:dyDescent="0.45">
      <c r="B61" s="2" t="s">
        <v>130</v>
      </c>
      <c r="C61" s="2">
        <v>1185732</v>
      </c>
      <c r="D61" s="3">
        <v>44678</v>
      </c>
      <c r="E61" s="2" t="s">
        <v>12</v>
      </c>
      <c r="F61" s="2" t="s">
        <v>13</v>
      </c>
      <c r="G61" s="2" t="s">
        <v>13</v>
      </c>
      <c r="H61" s="2" t="s">
        <v>14</v>
      </c>
      <c r="I61" s="4">
        <v>0.65</v>
      </c>
      <c r="J61" s="5">
        <v>11500</v>
      </c>
      <c r="K61" s="6">
        <v>7475</v>
      </c>
      <c r="L61" s="6">
        <v>3737.5</v>
      </c>
      <c r="M61" s="7">
        <v>0.5</v>
      </c>
    </row>
    <row r="62" spans="2:13" x14ac:dyDescent="0.4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4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4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45">
      <c r="B65" s="2" t="s">
        <v>130</v>
      </c>
      <c r="C65" s="2">
        <v>1185732</v>
      </c>
      <c r="D65" s="3">
        <v>44682</v>
      </c>
      <c r="E65" s="2" t="s">
        <v>12</v>
      </c>
      <c r="F65" s="2" t="s">
        <v>13</v>
      </c>
      <c r="G65" s="2" t="s">
        <v>13</v>
      </c>
      <c r="H65" s="2" t="s">
        <v>18</v>
      </c>
      <c r="I65" s="4">
        <v>0.65</v>
      </c>
      <c r="J65" s="5">
        <v>8750</v>
      </c>
      <c r="K65" s="6">
        <v>5687.5</v>
      </c>
      <c r="L65" s="6">
        <v>1706.25</v>
      </c>
      <c r="M65" s="7">
        <v>0.3</v>
      </c>
    </row>
    <row r="66" spans="2:13" x14ac:dyDescent="0.45">
      <c r="B66" s="2" t="s">
        <v>130</v>
      </c>
      <c r="C66" s="2">
        <v>1185732</v>
      </c>
      <c r="D66" s="3">
        <v>44683</v>
      </c>
      <c r="E66" s="2" t="s">
        <v>12</v>
      </c>
      <c r="F66" s="2" t="s">
        <v>13</v>
      </c>
      <c r="G66" s="2" t="s">
        <v>13</v>
      </c>
      <c r="H66" s="2" t="s">
        <v>19</v>
      </c>
      <c r="I66" s="4">
        <v>0.7</v>
      </c>
      <c r="J66" s="5">
        <v>9750</v>
      </c>
      <c r="K66" s="6">
        <v>6825</v>
      </c>
      <c r="L66" s="6">
        <v>1706.25</v>
      </c>
      <c r="M66" s="7">
        <v>0.25</v>
      </c>
    </row>
    <row r="67" spans="2:13" x14ac:dyDescent="0.45">
      <c r="B67" s="2" t="s">
        <v>130</v>
      </c>
      <c r="C67" s="2">
        <v>1185732</v>
      </c>
      <c r="D67" s="3">
        <v>44684</v>
      </c>
      <c r="E67" s="2" t="s">
        <v>12</v>
      </c>
      <c r="F67" s="2" t="s">
        <v>13</v>
      </c>
      <c r="G67" s="2" t="s">
        <v>13</v>
      </c>
      <c r="H67" s="2" t="s">
        <v>14</v>
      </c>
      <c r="I67" s="4">
        <v>0.65</v>
      </c>
      <c r="J67" s="5">
        <v>12000</v>
      </c>
      <c r="K67" s="6">
        <v>7800</v>
      </c>
      <c r="L67" s="6">
        <v>3900</v>
      </c>
      <c r="M67" s="7">
        <v>0.5</v>
      </c>
    </row>
    <row r="68" spans="2:13" x14ac:dyDescent="0.4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4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4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45">
      <c r="B71" s="2" t="s">
        <v>130</v>
      </c>
      <c r="C71" s="2">
        <v>1185732</v>
      </c>
      <c r="D71" s="3">
        <v>44688</v>
      </c>
      <c r="E71" s="2" t="s">
        <v>12</v>
      </c>
      <c r="F71" s="2" t="s">
        <v>13</v>
      </c>
      <c r="G71" s="2" t="s">
        <v>13</v>
      </c>
      <c r="H71" s="2" t="s">
        <v>18</v>
      </c>
      <c r="I71" s="4">
        <v>0.65</v>
      </c>
      <c r="J71" s="5">
        <v>9000</v>
      </c>
      <c r="K71" s="6">
        <v>5850</v>
      </c>
      <c r="L71" s="6">
        <v>1755</v>
      </c>
      <c r="M71" s="7">
        <v>0.3</v>
      </c>
    </row>
    <row r="72" spans="2:13" x14ac:dyDescent="0.45">
      <c r="B72" s="2" t="s">
        <v>130</v>
      </c>
      <c r="C72" s="2">
        <v>1185732</v>
      </c>
      <c r="D72" s="3">
        <v>44760</v>
      </c>
      <c r="E72" s="2" t="s">
        <v>12</v>
      </c>
      <c r="F72" s="2" t="s">
        <v>13</v>
      </c>
      <c r="G72" s="2" t="s">
        <v>13</v>
      </c>
      <c r="H72" s="2" t="s">
        <v>19</v>
      </c>
      <c r="I72" s="4">
        <v>0.7</v>
      </c>
      <c r="J72" s="5">
        <v>10000</v>
      </c>
      <c r="K72" s="6">
        <v>7000</v>
      </c>
      <c r="L72" s="6">
        <v>1750</v>
      </c>
      <c r="M72" s="7">
        <v>0.25</v>
      </c>
    </row>
    <row r="73" spans="2:13" x14ac:dyDescent="0.45">
      <c r="B73" s="2" t="s">
        <v>130</v>
      </c>
      <c r="C73" s="2">
        <v>1197831</v>
      </c>
      <c r="D73" s="3">
        <v>44761</v>
      </c>
      <c r="E73" s="2" t="s">
        <v>12</v>
      </c>
      <c r="F73" s="2" t="s">
        <v>13</v>
      </c>
      <c r="G73" s="2" t="s">
        <v>13</v>
      </c>
      <c r="H73" s="2" t="s">
        <v>14</v>
      </c>
      <c r="I73" s="4">
        <v>0.25</v>
      </c>
      <c r="J73" s="5">
        <v>9000</v>
      </c>
      <c r="K73" s="6">
        <v>2250</v>
      </c>
      <c r="L73" s="6">
        <v>787.5</v>
      </c>
      <c r="M73" s="7">
        <v>0.35</v>
      </c>
    </row>
    <row r="74" spans="2:13" x14ac:dyDescent="0.45">
      <c r="B74" s="2" t="s">
        <v>130</v>
      </c>
      <c r="C74" s="2">
        <v>1197831</v>
      </c>
      <c r="D74" s="3">
        <v>44762</v>
      </c>
      <c r="E74" s="2" t="s">
        <v>12</v>
      </c>
      <c r="F74" s="2" t="s">
        <v>13</v>
      </c>
      <c r="G74" s="2" t="s">
        <v>13</v>
      </c>
      <c r="H74" s="2" t="s">
        <v>15</v>
      </c>
      <c r="I74" s="4">
        <v>0.35</v>
      </c>
      <c r="J74" s="5">
        <v>9000</v>
      </c>
      <c r="K74" s="6">
        <v>3150</v>
      </c>
      <c r="L74" s="6">
        <v>1102.5</v>
      </c>
      <c r="M74" s="7">
        <v>0.35</v>
      </c>
    </row>
    <row r="75" spans="2:13" x14ac:dyDescent="0.45">
      <c r="B75" s="2" t="s">
        <v>130</v>
      </c>
      <c r="C75" s="2">
        <v>1197831</v>
      </c>
      <c r="D75" s="3">
        <v>44763</v>
      </c>
      <c r="E75" s="2" t="s">
        <v>12</v>
      </c>
      <c r="F75" s="2" t="s">
        <v>13</v>
      </c>
      <c r="G75" s="2" t="s">
        <v>13</v>
      </c>
      <c r="H75" s="2" t="s">
        <v>16</v>
      </c>
      <c r="I75" s="4">
        <v>0.35</v>
      </c>
      <c r="J75" s="5">
        <v>7000</v>
      </c>
      <c r="K75" s="6">
        <v>2450</v>
      </c>
      <c r="L75" s="6">
        <v>857.5</v>
      </c>
      <c r="M75" s="7">
        <v>0.35</v>
      </c>
    </row>
    <row r="76" spans="2:13" x14ac:dyDescent="0.45">
      <c r="B76" s="2" t="s">
        <v>130</v>
      </c>
      <c r="C76" s="2">
        <v>1197831</v>
      </c>
      <c r="D76" s="3">
        <v>44764</v>
      </c>
      <c r="E76" s="2" t="s">
        <v>12</v>
      </c>
      <c r="F76" s="2" t="s">
        <v>13</v>
      </c>
      <c r="G76" s="2" t="s">
        <v>13</v>
      </c>
      <c r="H76" s="2" t="s">
        <v>17</v>
      </c>
      <c r="I76" s="4">
        <v>0.35</v>
      </c>
      <c r="J76" s="5">
        <v>7000</v>
      </c>
      <c r="K76" s="6">
        <v>2450</v>
      </c>
      <c r="L76" s="6">
        <v>1102.5</v>
      </c>
      <c r="M76" s="7">
        <v>0.45</v>
      </c>
    </row>
    <row r="77" spans="2:13" x14ac:dyDescent="0.45">
      <c r="B77" s="2" t="s">
        <v>130</v>
      </c>
      <c r="C77" s="2">
        <v>1197831</v>
      </c>
      <c r="D77" s="3">
        <v>44765</v>
      </c>
      <c r="E77" s="2" t="s">
        <v>21</v>
      </c>
      <c r="F77" s="2" t="s">
        <v>22</v>
      </c>
      <c r="G77" s="2" t="s">
        <v>23</v>
      </c>
      <c r="H77" s="2" t="s">
        <v>18</v>
      </c>
      <c r="I77" s="4">
        <v>0.4</v>
      </c>
      <c r="J77" s="5">
        <v>5500</v>
      </c>
      <c r="K77" s="6">
        <v>2200</v>
      </c>
      <c r="L77" s="6">
        <v>660</v>
      </c>
      <c r="M77" s="7">
        <v>0.3</v>
      </c>
    </row>
    <row r="78" spans="2:13" x14ac:dyDescent="0.45">
      <c r="B78" s="2" t="s">
        <v>130</v>
      </c>
      <c r="C78" s="2">
        <v>1197831</v>
      </c>
      <c r="D78" s="3">
        <v>44766</v>
      </c>
      <c r="E78" s="2" t="s">
        <v>21</v>
      </c>
      <c r="F78" s="2" t="s">
        <v>22</v>
      </c>
      <c r="G78" s="2" t="s">
        <v>23</v>
      </c>
      <c r="H78" s="2" t="s">
        <v>19</v>
      </c>
      <c r="I78" s="4">
        <v>0.35</v>
      </c>
      <c r="J78" s="5">
        <v>7000</v>
      </c>
      <c r="K78" s="6">
        <v>2450</v>
      </c>
      <c r="L78" s="6">
        <v>1225</v>
      </c>
      <c r="M78" s="7">
        <v>0.5</v>
      </c>
    </row>
    <row r="79" spans="2:13" x14ac:dyDescent="0.45">
      <c r="B79" s="2" t="s">
        <v>130</v>
      </c>
      <c r="C79" s="2">
        <v>1197831</v>
      </c>
      <c r="D79" s="3">
        <v>44767</v>
      </c>
      <c r="E79" s="2" t="s">
        <v>21</v>
      </c>
      <c r="F79" s="2" t="s">
        <v>22</v>
      </c>
      <c r="G79" s="2" t="s">
        <v>23</v>
      </c>
      <c r="H79" s="2" t="s">
        <v>14</v>
      </c>
      <c r="I79" s="4">
        <v>0.25</v>
      </c>
      <c r="J79" s="5">
        <v>8500</v>
      </c>
      <c r="K79" s="6">
        <v>2125</v>
      </c>
      <c r="L79" s="6">
        <v>743.75</v>
      </c>
      <c r="M79" s="7">
        <v>0.35</v>
      </c>
    </row>
    <row r="80" spans="2:13" x14ac:dyDescent="0.45">
      <c r="B80" s="2" t="s">
        <v>130</v>
      </c>
      <c r="C80" s="2">
        <v>1197831</v>
      </c>
      <c r="D80" s="3">
        <v>44768</v>
      </c>
      <c r="E80" s="2" t="s">
        <v>21</v>
      </c>
      <c r="F80" s="2" t="s">
        <v>22</v>
      </c>
      <c r="G80" s="2" t="s">
        <v>23</v>
      </c>
      <c r="H80" s="2" t="s">
        <v>15</v>
      </c>
      <c r="I80" s="4">
        <v>0.35</v>
      </c>
      <c r="J80" s="5">
        <v>8500</v>
      </c>
      <c r="K80" s="6">
        <v>2975</v>
      </c>
      <c r="L80" s="6">
        <v>1041.25</v>
      </c>
      <c r="M80" s="7">
        <v>0.35</v>
      </c>
    </row>
    <row r="81" spans="2:13" x14ac:dyDescent="0.45">
      <c r="B81" s="2" t="s">
        <v>130</v>
      </c>
      <c r="C81" s="2">
        <v>1197831</v>
      </c>
      <c r="D81" s="3">
        <v>44769</v>
      </c>
      <c r="E81" s="2" t="s">
        <v>21</v>
      </c>
      <c r="F81" s="2" t="s">
        <v>22</v>
      </c>
      <c r="G81" s="2" t="s">
        <v>23</v>
      </c>
      <c r="H81" s="2" t="s">
        <v>16</v>
      </c>
      <c r="I81" s="4">
        <v>0.35</v>
      </c>
      <c r="J81" s="5">
        <v>6750</v>
      </c>
      <c r="K81" s="6">
        <v>2362.5</v>
      </c>
      <c r="L81" s="6">
        <v>826.875</v>
      </c>
      <c r="M81" s="7">
        <v>0.35</v>
      </c>
    </row>
    <row r="82" spans="2:13" x14ac:dyDescent="0.45">
      <c r="B82" s="2" t="s">
        <v>130</v>
      </c>
      <c r="C82" s="2">
        <v>1197831</v>
      </c>
      <c r="D82" s="3">
        <v>44770</v>
      </c>
      <c r="E82" s="2" t="s">
        <v>21</v>
      </c>
      <c r="F82" s="2" t="s">
        <v>22</v>
      </c>
      <c r="G82" s="2" t="s">
        <v>23</v>
      </c>
      <c r="H82" s="2" t="s">
        <v>17</v>
      </c>
      <c r="I82" s="4">
        <v>0.35</v>
      </c>
      <c r="J82" s="5">
        <v>6250</v>
      </c>
      <c r="K82" s="6">
        <v>2187.5</v>
      </c>
      <c r="L82" s="6">
        <v>984.375</v>
      </c>
      <c r="M82" s="7">
        <v>0.45</v>
      </c>
    </row>
    <row r="83" spans="2:13" x14ac:dyDescent="0.45">
      <c r="B83" s="2" t="s">
        <v>130</v>
      </c>
      <c r="C83" s="2">
        <v>1197831</v>
      </c>
      <c r="D83" s="3">
        <v>44771</v>
      </c>
      <c r="E83" s="2" t="s">
        <v>21</v>
      </c>
      <c r="F83" s="2" t="s">
        <v>22</v>
      </c>
      <c r="G83" s="2" t="s">
        <v>23</v>
      </c>
      <c r="H83" s="2" t="s">
        <v>18</v>
      </c>
      <c r="I83" s="4">
        <v>0.4</v>
      </c>
      <c r="J83" s="5">
        <v>5000</v>
      </c>
      <c r="K83" s="6">
        <v>2000</v>
      </c>
      <c r="L83" s="6">
        <v>600</v>
      </c>
      <c r="M83" s="7">
        <v>0.3</v>
      </c>
    </row>
    <row r="84" spans="2:13" x14ac:dyDescent="0.45">
      <c r="B84" s="2" t="s">
        <v>130</v>
      </c>
      <c r="C84" s="2">
        <v>1197831</v>
      </c>
      <c r="D84" s="3">
        <v>44772</v>
      </c>
      <c r="E84" s="2" t="s">
        <v>21</v>
      </c>
      <c r="F84" s="2" t="s">
        <v>22</v>
      </c>
      <c r="G84" s="2" t="s">
        <v>23</v>
      </c>
      <c r="H84" s="2" t="s">
        <v>19</v>
      </c>
      <c r="I84" s="4">
        <v>0.35</v>
      </c>
      <c r="J84" s="5">
        <v>7000</v>
      </c>
      <c r="K84" s="6">
        <v>2450</v>
      </c>
      <c r="L84" s="6">
        <v>1225</v>
      </c>
      <c r="M84" s="7">
        <v>0.5</v>
      </c>
    </row>
    <row r="85" spans="2:13" x14ac:dyDescent="0.4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45">
      <c r="B86" s="2" t="s">
        <v>130</v>
      </c>
      <c r="C86" s="2">
        <v>1197831</v>
      </c>
      <c r="D86" s="3">
        <v>44774</v>
      </c>
      <c r="E86" s="2" t="s">
        <v>21</v>
      </c>
      <c r="F86" s="2" t="s">
        <v>22</v>
      </c>
      <c r="G86" s="2" t="s">
        <v>23</v>
      </c>
      <c r="H86" s="2" t="s">
        <v>15</v>
      </c>
      <c r="I86" s="4">
        <v>0.4</v>
      </c>
      <c r="J86" s="5">
        <v>8750</v>
      </c>
      <c r="K86" s="6">
        <v>3500</v>
      </c>
      <c r="L86" s="6">
        <v>1225</v>
      </c>
      <c r="M86" s="7">
        <v>0.35</v>
      </c>
    </row>
    <row r="87" spans="2:13" x14ac:dyDescent="0.45">
      <c r="B87" s="2" t="s">
        <v>130</v>
      </c>
      <c r="C87" s="2">
        <v>1197831</v>
      </c>
      <c r="D87" s="3">
        <v>44775</v>
      </c>
      <c r="E87" s="2" t="s">
        <v>21</v>
      </c>
      <c r="F87" s="2" t="s">
        <v>22</v>
      </c>
      <c r="G87" s="2" t="s">
        <v>23</v>
      </c>
      <c r="H87" s="2" t="s">
        <v>16</v>
      </c>
      <c r="I87" s="4">
        <v>0.35</v>
      </c>
      <c r="J87" s="5">
        <v>7000</v>
      </c>
      <c r="K87" s="6">
        <v>2450</v>
      </c>
      <c r="L87" s="6">
        <v>857.5</v>
      </c>
      <c r="M87" s="7">
        <v>0.35</v>
      </c>
    </row>
    <row r="88" spans="2:13" x14ac:dyDescent="0.45">
      <c r="B88" s="2" t="s">
        <v>127</v>
      </c>
      <c r="C88" s="2">
        <v>1197831</v>
      </c>
      <c r="D88" s="3">
        <v>44776</v>
      </c>
      <c r="E88" s="2" t="s">
        <v>21</v>
      </c>
      <c r="F88" s="2" t="s">
        <v>22</v>
      </c>
      <c r="G88" s="2" t="s">
        <v>23</v>
      </c>
      <c r="H88" s="2" t="s">
        <v>17</v>
      </c>
      <c r="I88" s="4">
        <v>0.4</v>
      </c>
      <c r="J88" s="5">
        <v>6000</v>
      </c>
      <c r="K88" s="6">
        <v>2400</v>
      </c>
      <c r="L88" s="6">
        <v>1080</v>
      </c>
      <c r="M88" s="7">
        <v>0.45</v>
      </c>
    </row>
    <row r="89" spans="2:13" x14ac:dyDescent="0.45">
      <c r="B89" s="2" t="s">
        <v>127</v>
      </c>
      <c r="C89" s="2">
        <v>1197831</v>
      </c>
      <c r="D89" s="3">
        <v>44777</v>
      </c>
      <c r="E89" s="2" t="s">
        <v>21</v>
      </c>
      <c r="F89" s="2" t="s">
        <v>22</v>
      </c>
      <c r="G89" s="2" t="s">
        <v>23</v>
      </c>
      <c r="H89" s="2" t="s">
        <v>18</v>
      </c>
      <c r="I89" s="4">
        <v>0.45</v>
      </c>
      <c r="J89" s="5">
        <v>5000</v>
      </c>
      <c r="K89" s="6">
        <v>2250</v>
      </c>
      <c r="L89" s="6">
        <v>675</v>
      </c>
      <c r="M89" s="7">
        <v>0.3</v>
      </c>
    </row>
    <row r="90" spans="2:13" x14ac:dyDescent="0.45">
      <c r="B90" s="2" t="s">
        <v>127</v>
      </c>
      <c r="C90" s="2">
        <v>1197831</v>
      </c>
      <c r="D90" s="3">
        <v>44778</v>
      </c>
      <c r="E90" s="2" t="s">
        <v>21</v>
      </c>
      <c r="F90" s="2" t="s">
        <v>22</v>
      </c>
      <c r="G90" s="2" t="s">
        <v>23</v>
      </c>
      <c r="H90" s="2" t="s">
        <v>19</v>
      </c>
      <c r="I90" s="4">
        <v>0.4</v>
      </c>
      <c r="J90" s="5">
        <v>6500</v>
      </c>
      <c r="K90" s="6">
        <v>2600</v>
      </c>
      <c r="L90" s="6">
        <v>1300</v>
      </c>
      <c r="M90" s="7">
        <v>0.5</v>
      </c>
    </row>
    <row r="91" spans="2:13" x14ac:dyDescent="0.4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45">
      <c r="B92" s="2" t="s">
        <v>127</v>
      </c>
      <c r="C92" s="2">
        <v>1197831</v>
      </c>
      <c r="D92" s="3">
        <v>44780</v>
      </c>
      <c r="E92" s="2" t="s">
        <v>21</v>
      </c>
      <c r="F92" s="2" t="s">
        <v>22</v>
      </c>
      <c r="G92" s="2" t="s">
        <v>23</v>
      </c>
      <c r="H92" s="2" t="s">
        <v>15</v>
      </c>
      <c r="I92" s="4">
        <v>0.4</v>
      </c>
      <c r="J92" s="5">
        <v>9000</v>
      </c>
      <c r="K92" s="6">
        <v>3600</v>
      </c>
      <c r="L92" s="6">
        <v>1260</v>
      </c>
      <c r="M92" s="7">
        <v>0.35</v>
      </c>
    </row>
    <row r="93" spans="2:13" x14ac:dyDescent="0.45">
      <c r="B93" s="2" t="s">
        <v>127</v>
      </c>
      <c r="C93" s="2">
        <v>1197831</v>
      </c>
      <c r="D93" s="3">
        <v>44781</v>
      </c>
      <c r="E93" s="2" t="s">
        <v>21</v>
      </c>
      <c r="F93" s="2" t="s">
        <v>22</v>
      </c>
      <c r="G93" s="2" t="s">
        <v>23</v>
      </c>
      <c r="H93" s="2" t="s">
        <v>16</v>
      </c>
      <c r="I93" s="4">
        <v>0.35</v>
      </c>
      <c r="J93" s="5">
        <v>7250</v>
      </c>
      <c r="K93" s="6">
        <v>2537.5</v>
      </c>
      <c r="L93" s="6">
        <v>888.125</v>
      </c>
      <c r="M93" s="7">
        <v>0.35</v>
      </c>
    </row>
    <row r="94" spans="2:13" x14ac:dyDescent="0.45">
      <c r="B94" s="2" t="s">
        <v>127</v>
      </c>
      <c r="C94" s="2">
        <v>1197831</v>
      </c>
      <c r="D94" s="3">
        <v>44782</v>
      </c>
      <c r="E94" s="2" t="s">
        <v>21</v>
      </c>
      <c r="F94" s="2" t="s">
        <v>22</v>
      </c>
      <c r="G94" s="2" t="s">
        <v>23</v>
      </c>
      <c r="H94" s="2" t="s">
        <v>17</v>
      </c>
      <c r="I94" s="4">
        <v>0.4</v>
      </c>
      <c r="J94" s="5">
        <v>6250</v>
      </c>
      <c r="K94" s="6">
        <v>2500</v>
      </c>
      <c r="L94" s="6">
        <v>1125</v>
      </c>
      <c r="M94" s="7">
        <v>0.45</v>
      </c>
    </row>
    <row r="95" spans="2:13" x14ac:dyDescent="0.45">
      <c r="B95" s="2" t="s">
        <v>126</v>
      </c>
      <c r="C95" s="2">
        <v>1197831</v>
      </c>
      <c r="D95" s="3">
        <v>44783</v>
      </c>
      <c r="E95" s="2" t="s">
        <v>21</v>
      </c>
      <c r="F95" s="2" t="s">
        <v>22</v>
      </c>
      <c r="G95" s="2" t="s">
        <v>23</v>
      </c>
      <c r="H95" s="2" t="s">
        <v>18</v>
      </c>
      <c r="I95" s="4">
        <v>0.45</v>
      </c>
      <c r="J95" s="5">
        <v>5250</v>
      </c>
      <c r="K95" s="6">
        <v>2362.5</v>
      </c>
      <c r="L95" s="6">
        <v>708.75</v>
      </c>
      <c r="M95" s="7">
        <v>0.3</v>
      </c>
    </row>
    <row r="96" spans="2:13" x14ac:dyDescent="0.45">
      <c r="B96" s="2" t="s">
        <v>126</v>
      </c>
      <c r="C96" s="2">
        <v>1197831</v>
      </c>
      <c r="D96" s="3">
        <v>44784</v>
      </c>
      <c r="E96" s="2" t="s">
        <v>21</v>
      </c>
      <c r="F96" s="2" t="s">
        <v>22</v>
      </c>
      <c r="G96" s="2" t="s">
        <v>23</v>
      </c>
      <c r="H96" s="2" t="s">
        <v>19</v>
      </c>
      <c r="I96" s="4">
        <v>0.4</v>
      </c>
      <c r="J96" s="5">
        <v>8000</v>
      </c>
      <c r="K96" s="6">
        <v>3200</v>
      </c>
      <c r="L96" s="6">
        <v>1600</v>
      </c>
      <c r="M96" s="7">
        <v>0.5</v>
      </c>
    </row>
    <row r="97" spans="2:13" x14ac:dyDescent="0.4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45">
      <c r="B98" s="2" t="s">
        <v>126</v>
      </c>
      <c r="C98" s="2">
        <v>1197831</v>
      </c>
      <c r="D98" s="3">
        <v>44786</v>
      </c>
      <c r="E98" s="2" t="s">
        <v>21</v>
      </c>
      <c r="F98" s="2" t="s">
        <v>22</v>
      </c>
      <c r="G98" s="2" t="s">
        <v>23</v>
      </c>
      <c r="H98" s="2" t="s">
        <v>15</v>
      </c>
      <c r="I98" s="4">
        <v>0.4</v>
      </c>
      <c r="J98" s="5">
        <v>9250</v>
      </c>
      <c r="K98" s="6">
        <v>3700</v>
      </c>
      <c r="L98" s="6">
        <v>1295</v>
      </c>
      <c r="M98" s="7">
        <v>0.35</v>
      </c>
    </row>
    <row r="99" spans="2:13" x14ac:dyDescent="0.4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4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4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4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4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4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4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4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4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4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4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4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4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4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4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4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4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4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4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4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4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4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4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4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4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4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4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4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4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4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4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4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4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4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4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4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4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4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4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4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4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4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4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4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4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4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4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4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4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4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4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4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4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4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4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4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4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4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4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4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4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4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4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4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4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4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4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4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4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4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4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4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4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4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4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4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4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4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4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4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4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4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4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4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4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4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4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4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4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4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4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4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4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4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4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4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4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4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4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4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4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4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4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4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4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4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4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4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4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4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4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4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4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4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4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4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4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4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4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4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4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4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4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4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4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4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4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4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4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4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4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4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4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4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4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4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4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4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4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4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4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4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4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4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4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4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4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4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4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4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4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4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4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4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4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4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4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4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4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4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4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4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4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4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4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4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4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4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4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4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4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4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4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4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4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4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4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4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4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4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4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4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4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4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4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4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4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4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4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4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4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4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4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4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4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4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4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4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4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4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4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4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4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4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4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4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4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4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4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4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4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4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4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4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4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4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4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4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4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4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4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4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4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4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4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4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4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4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4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4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4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4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4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4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4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4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4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4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4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4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4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4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4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4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4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4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4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4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4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4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4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4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4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4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4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4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4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4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4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4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4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4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4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4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4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4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4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4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4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4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4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4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4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4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4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4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4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4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4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4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4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4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4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4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4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4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4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4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4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4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4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4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4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4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4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4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4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4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4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4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4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4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4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4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4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4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4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4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4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4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4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4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4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4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4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4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4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4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4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4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4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4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4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4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4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4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4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4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4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4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4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4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4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4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4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4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4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4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4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4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4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4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4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4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4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4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4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4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4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4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4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4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4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4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4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4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4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4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4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4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4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4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4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4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4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4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4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4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4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4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4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4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4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4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4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4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4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4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4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4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4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4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4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4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4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4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4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4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4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4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4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4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4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4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4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4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4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4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4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4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4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4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4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4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4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4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4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4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4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4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4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4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4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4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4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4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4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4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4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4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4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4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4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4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4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4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4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4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4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4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4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4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4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4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4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4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4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4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4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4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4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4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4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4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4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4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4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4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4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4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4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4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4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4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4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4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4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4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4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4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4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4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4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4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4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4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4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4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4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4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4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4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4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4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4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4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4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4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4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4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4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4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4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4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4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4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4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4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4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4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4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4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4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4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4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4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4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4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4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4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4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4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4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4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4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4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4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4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4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4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4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4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4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4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4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4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4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4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4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4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4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4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4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4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4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4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4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4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4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4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4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4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4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4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4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4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4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4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4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4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4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4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4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4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4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4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4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4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4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4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4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4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4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4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4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4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4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4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4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4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4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4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4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4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4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4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4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4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4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4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4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4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4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4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4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4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4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4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4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4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4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4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4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4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4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4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4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4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4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4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4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4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4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4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4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4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4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4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4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4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4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4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4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4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4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4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4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4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4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4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4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4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4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4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4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4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4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4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4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4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4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4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4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4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4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4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4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4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4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4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4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4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4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4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4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4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4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4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4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4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4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4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4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4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4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4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4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4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4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4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4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4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4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4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4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4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4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4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4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4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4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4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4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4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4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4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4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4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4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4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4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4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4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4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4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4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4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4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4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4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4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4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4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4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4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4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4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4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4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4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4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4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4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4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4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4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4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4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4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4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4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4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4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4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4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4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4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4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4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4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4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4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4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4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4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4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4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4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4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4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4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4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4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4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4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4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4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4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4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4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4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4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4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4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4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4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4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4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4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4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4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4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4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4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4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4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4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4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4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4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4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4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4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4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4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4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4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4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4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4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4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4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4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4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4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4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4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4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4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4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4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4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4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4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4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4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4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4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4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4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4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4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4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4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4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4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4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4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4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4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4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4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4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4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4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4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4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4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4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4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4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4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4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4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4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4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4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4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4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4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4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4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4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4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4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4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4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4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4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4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4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4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4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4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4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4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4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4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4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4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4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4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4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4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4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4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4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4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4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4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4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4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4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4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4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4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4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4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4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4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4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4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4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4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4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4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4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4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4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4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4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4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4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4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4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4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4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4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4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4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4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4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4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4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4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4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4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4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4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4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4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4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4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4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4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4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4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4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4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4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4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4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4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4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4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4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4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4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4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4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4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4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4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4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4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4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4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4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4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4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4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4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4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4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4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4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4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4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4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4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4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4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4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4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4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4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4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4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4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4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4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4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4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4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4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4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4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4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4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4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4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4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4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4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4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4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4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4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4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4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4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4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4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4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4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4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4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4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4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4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4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4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4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4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4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4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4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4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4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4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4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4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4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4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4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4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4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4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4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4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4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4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4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4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4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4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4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4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4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4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4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4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4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4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4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4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4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4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4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4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4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4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4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4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4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4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4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4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4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4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4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4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4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4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4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4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4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4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4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4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4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4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4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4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4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4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4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4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4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4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4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4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4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4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4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4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4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4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4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4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4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4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4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4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4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4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4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4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4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4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4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4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4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4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4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4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4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4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4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4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4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4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4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4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4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4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4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4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4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4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4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4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4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4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4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4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4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4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4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4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4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4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4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4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4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4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4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4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4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4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4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4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4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4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4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4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4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4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4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4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4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4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4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4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4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4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4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4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4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4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4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4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4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4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4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4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4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4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4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4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4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4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4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4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4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4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4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4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4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4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4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4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4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4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4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4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4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4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4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4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4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4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4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4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4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4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4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4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4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4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4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4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4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4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4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4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4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4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4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4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4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4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4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4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4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4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4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4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4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4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4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4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4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4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4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4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4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4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4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4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4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4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4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4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4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4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4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4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4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4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4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4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4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4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4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4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4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4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4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4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4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4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4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4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4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4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4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4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4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4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4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4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4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4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4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4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4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4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4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4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4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4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4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4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4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4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4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4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4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4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4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4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4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4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4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4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4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4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4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4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4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4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4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4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4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4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4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4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4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4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4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4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4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4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4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4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4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4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4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4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4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4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4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4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4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4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4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4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4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4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4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4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4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4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4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4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4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4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4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4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4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4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4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4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4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4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4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4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4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4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4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4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4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4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4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4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4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4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4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4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4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4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4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4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4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4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4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4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4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4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4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4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4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4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4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4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4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4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4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4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4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4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4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4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4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4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4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4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4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4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4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4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4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4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4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4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4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4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4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4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4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4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4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4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4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4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4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4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4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4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4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4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4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4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4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4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4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4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4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4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4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4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4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4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4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4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4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4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4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4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4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4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4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4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4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4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4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4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4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4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4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4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4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4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4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4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4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4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4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4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4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4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4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4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4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4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4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4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4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4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4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4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4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4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4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4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4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4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4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4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4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4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4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4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4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4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4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4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4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4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4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4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4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4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4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4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4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4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4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4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4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4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4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4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4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4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4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4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4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4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4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4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4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4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4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4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4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4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4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4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4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4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4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4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4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4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4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4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4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4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4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4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4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4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4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4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4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4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4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4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4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4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4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4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4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4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4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4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4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4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4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4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4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4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4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4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4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4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4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4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4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4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4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4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4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4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4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4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4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4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4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4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4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4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4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4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4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4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4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4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4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4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4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4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4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4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4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4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4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4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4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4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4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4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4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4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4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4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4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4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4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4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4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4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4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4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4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4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4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4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4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4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4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4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4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4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4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4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4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4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4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4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4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4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4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4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4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4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4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4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4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4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4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4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4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4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4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4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4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4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4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4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4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4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4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4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4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4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4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4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4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4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4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4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4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4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4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4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4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4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4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4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4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4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4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4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4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4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4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4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4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4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4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4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4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4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4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4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4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4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4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4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4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4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4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4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4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4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4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4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4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4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4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4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4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4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4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4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4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4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4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4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4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4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4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4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4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4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4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4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4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4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4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4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4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4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4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4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4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4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4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4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4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4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4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4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4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4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4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4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4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4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4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4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4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4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4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4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4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4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4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4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4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4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4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4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4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4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4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4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4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4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4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4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4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4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4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4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4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4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4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4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4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4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4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4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4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4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4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4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4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4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4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4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4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4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4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4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4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4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4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4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4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4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4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4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4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4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4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4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4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4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4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4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4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4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4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4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4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4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4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4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4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4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4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4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4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4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4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4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4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4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4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4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4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4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4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4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4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4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4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4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4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4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4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4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4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4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4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4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4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4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4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4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4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4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4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4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4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4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4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4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4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4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4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4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4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4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4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4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4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4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4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4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4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4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4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4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4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4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4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4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4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4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4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4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4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4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4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4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4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4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4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4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4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4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4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4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4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4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4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4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4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4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4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4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4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4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4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4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4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4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4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4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4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4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4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4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4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4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4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4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4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4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4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4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4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4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4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4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4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4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4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4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4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4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4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4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4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4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4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4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4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4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4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4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4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4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4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4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4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4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4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4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4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4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4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4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4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4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4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4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4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4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4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4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4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4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4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4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4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4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4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4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4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4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4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4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4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4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4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4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4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4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4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4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4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4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4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4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4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4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4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4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4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4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4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4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4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4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4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4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4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4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4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4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4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4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4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4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4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4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4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4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4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4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4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4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4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4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4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4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4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4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4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4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4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4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4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4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4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4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4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4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4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4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4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4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4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4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4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4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4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4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4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4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4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4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4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4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4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4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4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4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4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4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4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4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4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4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4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4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4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4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4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4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4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4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4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4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4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4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4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4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4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4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4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4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4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4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4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4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4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4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4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4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4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4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4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4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4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4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4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4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4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4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4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4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4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4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4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4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4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4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4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4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4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4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4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4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4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4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4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4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4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4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4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4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4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4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4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4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4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4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4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4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4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4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4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4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4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4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4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4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4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4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4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4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4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4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4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4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4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4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4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4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4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4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4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4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4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4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4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4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4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4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4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4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4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4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4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4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4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4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4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4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4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4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4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4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4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4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4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4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4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4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4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4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4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4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4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4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4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4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4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4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4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4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4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4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4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4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4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4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4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4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4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4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4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4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4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4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4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4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4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4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4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4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4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4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4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4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4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4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4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4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4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4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4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4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4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4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4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4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4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4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4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4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4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4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4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4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4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4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4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4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4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4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4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4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4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4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4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4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4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4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4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4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4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4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4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4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4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4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4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4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4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4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4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4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4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4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4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4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4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4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4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4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4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4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4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4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4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4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4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4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4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4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4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4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4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4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4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4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4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4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4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4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4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4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4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4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4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4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4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4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4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4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4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4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4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4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4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4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4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4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4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4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4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4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4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4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4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4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4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4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4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4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4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4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4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4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4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4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4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4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4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4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4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4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4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4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4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4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4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4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4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4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4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4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4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4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4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4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4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4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4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4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4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4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4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4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4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4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4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4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4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4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4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4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4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4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4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4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4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4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4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4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4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4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4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4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4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4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4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4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4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4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4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4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4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4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4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4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4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4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4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4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4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4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4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4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4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4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4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4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4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4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4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4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4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4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4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4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4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4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4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4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4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4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4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4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4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4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4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4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4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4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4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4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4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4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4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4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4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4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4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4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4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4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4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4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4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4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4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4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4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4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4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4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4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4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4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4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4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4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4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4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4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4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4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4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4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4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4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4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4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4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4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4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4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4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4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4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4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4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4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4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4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4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4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4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4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4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4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4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4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4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4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4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4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4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4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4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4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4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4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4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4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4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4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4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4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4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4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4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4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4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4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4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4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4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4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4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4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4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4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4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4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4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4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4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4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4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4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4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4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4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4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4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4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4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4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4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4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4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4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4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4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4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4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4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4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4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4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4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4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4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4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4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4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4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4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4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4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4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4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4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4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4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4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4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4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4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4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4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4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4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4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4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4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4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4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4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4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4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4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4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4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4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4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4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4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4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4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4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4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4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4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4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4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4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4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4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4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4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4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4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4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4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4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4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4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4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4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4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4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4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4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4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4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4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4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4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4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4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4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4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4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4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4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4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4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4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4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4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4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4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4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4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4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4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4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4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4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4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4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4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4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4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4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4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4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4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4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4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4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4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4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4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4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4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4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4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4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4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4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4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4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4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4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4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4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4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4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4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4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4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4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4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4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4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4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4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4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4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4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4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4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4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4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4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4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4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4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4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4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4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4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4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4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4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4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4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4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4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4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4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4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4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4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4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4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4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4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4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4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4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4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4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4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4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4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4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4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4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4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4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4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4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4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4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4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4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4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4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4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4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4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4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4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4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4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4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4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4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4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4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4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4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4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4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4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4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4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4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4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4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4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4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4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4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4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4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4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4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4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4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4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4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4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4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4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4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4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4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4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4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4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4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4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4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4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4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4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4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4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4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4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4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4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4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4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4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4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4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4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4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4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4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4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4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4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4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4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4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4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4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4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4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4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4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4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4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4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4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4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4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4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4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4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4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4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4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4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4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4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4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4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4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4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4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4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4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4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4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4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4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4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4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4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4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4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4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4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4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4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4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4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4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4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4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4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4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4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4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4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4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4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4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4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4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4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4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4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4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4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4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4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4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4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4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4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4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4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4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4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4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4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4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4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4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4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4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4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4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4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4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4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4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4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4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4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4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4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4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4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4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4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4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4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4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4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4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4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4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4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4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4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4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4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4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4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4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4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4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4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4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4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4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4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4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4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4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4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4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4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4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4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4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4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4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4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4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4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4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4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4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4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4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4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4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4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4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4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4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4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4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4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4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4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4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4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4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4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4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4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4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4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4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4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4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4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4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4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4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4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4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4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4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4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4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4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4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4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4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4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4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4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4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4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4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4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4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4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4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4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4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4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4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4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4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4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4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4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4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4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4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4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4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4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4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4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4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4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4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4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4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4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4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4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4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4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4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4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4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4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4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4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4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4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4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4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4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4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4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4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4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4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4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4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4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4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4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4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4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4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4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4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4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4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4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4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4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4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4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4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4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4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4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4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4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4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4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4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4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4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4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4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4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4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4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4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4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4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4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4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4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4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4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4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4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4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4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4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4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4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4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4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4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4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4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4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4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4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4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4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4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4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4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4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4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4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4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4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4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4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4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4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4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4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4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4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4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4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4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4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4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4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4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4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4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4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4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4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4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4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4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4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4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4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4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4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4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4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4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4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4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4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4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4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4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4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4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4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4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4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4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4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4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4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4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4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4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4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4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4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4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4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4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4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4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4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4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4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4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4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4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4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4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4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4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4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4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4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4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4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4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4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4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4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4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4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4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4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4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4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4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4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4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4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4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4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4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4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4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4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4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4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4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4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4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4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4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4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4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4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4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4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4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4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4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4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4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4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4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4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4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4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4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4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4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4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4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4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4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4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4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4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4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4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4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4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4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4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4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4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4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4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4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4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4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4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4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4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4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4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4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4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4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4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4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4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4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4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4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4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4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4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4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4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4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4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4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4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4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4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4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4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4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4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4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4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4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4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4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4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4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4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4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4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4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4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4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4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4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4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4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4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4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4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4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4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4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4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4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4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4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4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4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4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4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4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4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4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4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4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4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4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4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4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4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4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4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4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4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4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4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4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4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4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4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4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4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4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4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4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4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4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4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4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4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4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4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4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4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4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4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4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4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4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4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4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4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4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4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4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4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4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4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4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4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4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4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4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4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4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4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4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4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4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4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4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4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4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4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4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4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4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4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4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4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4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4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4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4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4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4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4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4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4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4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4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4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4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4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4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4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4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4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4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4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4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4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4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4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4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4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4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4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4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4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4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4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4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4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4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4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4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4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4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4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4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4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4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4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4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4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4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4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4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4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4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4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4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4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4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4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4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4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4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4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4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4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4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4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4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4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4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4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4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4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4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4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4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4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4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4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4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4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4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4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4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4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4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4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4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4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4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4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4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4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4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4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4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4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4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4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4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4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4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4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4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4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4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4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4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4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4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4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4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4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4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4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4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4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4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4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4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4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4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4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4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4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4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4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4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4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4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4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4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4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4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4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4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4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4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4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4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4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4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4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4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4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4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4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4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4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4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4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4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4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4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4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4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4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4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4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4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4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4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4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4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4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4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4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4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4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4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4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4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4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4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4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4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4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4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4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4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4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4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4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4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4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4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4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4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4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4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4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4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4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4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4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4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4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4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4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4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4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4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4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4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4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4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4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4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4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4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4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4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4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4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4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4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4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4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4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4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4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4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4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4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4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4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4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4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4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4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4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4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4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4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4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4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4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4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4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4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4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4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4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4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4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4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4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4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4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4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4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4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4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4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4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4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4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4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4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4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4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4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4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4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4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4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4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4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4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4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4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4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4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4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4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4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4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4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4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4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4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4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4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4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4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4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4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4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4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4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4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4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4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4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4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4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4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4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4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4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4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4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4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4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4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4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4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4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4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4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4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4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4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4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4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4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4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4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4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4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4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4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4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4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4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4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4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4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4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4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4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4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4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4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4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4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4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4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4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4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4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4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4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4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4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4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4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4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4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4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4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4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4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4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4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4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4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4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4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4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4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4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4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4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4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4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4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4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4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4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4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4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4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4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4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4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4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4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4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4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4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4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4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4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4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4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4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4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4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4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4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4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4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4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4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4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4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4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4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4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4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4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4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4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4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4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4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4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4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4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4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4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4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4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4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4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4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4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4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4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4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4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4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4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4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4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4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4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4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4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4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4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4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4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4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4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4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4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4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4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4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4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4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4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4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4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4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4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4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4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4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4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4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4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4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4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4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4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4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4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4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4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4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4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4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4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4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4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4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4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4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4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4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4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4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4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4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4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4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4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4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4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4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4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4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4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4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4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4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4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4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4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4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4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4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4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4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4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4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4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4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4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4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4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4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4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4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4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4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4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4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4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4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4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4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4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4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4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4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4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4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4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4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4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4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4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4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4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4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4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4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4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4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4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4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4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4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4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4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4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4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4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4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4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4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4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4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4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4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4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4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4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4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4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4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4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4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4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4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4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4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4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4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4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4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4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4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4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4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4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4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4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4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4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4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4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4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4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4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4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4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4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4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4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4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4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4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4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4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4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4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4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4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4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4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4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4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4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4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4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4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4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4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4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4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4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4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4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4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4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4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4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4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4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4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4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4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4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4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4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4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4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4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4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4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4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4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4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4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4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4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4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4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4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4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4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4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4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4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4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4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4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4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4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4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4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4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4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4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4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4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4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4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4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4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4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4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4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4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4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4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4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4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4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4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4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4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4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4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4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4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4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4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4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4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4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4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4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4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4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4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4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4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4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4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4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4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4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4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4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4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4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4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4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4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4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4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4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4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4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4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4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4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4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4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4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4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4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4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4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4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4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4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4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4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4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4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4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4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4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4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4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4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4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4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4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4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4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4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4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4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4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4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4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4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4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4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4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4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4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4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4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4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4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4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4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4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4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4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4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4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4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4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4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4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4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4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4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4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4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4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4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4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4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4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4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4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4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4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4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4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4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4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4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4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4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4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4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4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4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4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4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4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4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4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4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4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4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4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4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4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4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4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4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4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4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4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4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4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4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4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4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4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4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4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4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4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4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4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4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4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4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4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4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4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4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4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4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4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4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4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4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4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4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4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4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4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4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4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4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4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4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4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4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4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4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4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4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4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4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4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4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4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4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4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4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4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4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4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4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4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4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4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4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4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4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4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4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4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4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4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4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4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4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4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4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4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4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4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4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4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4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4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4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4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4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4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4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4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4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4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4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4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4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4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4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4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4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4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4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4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4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4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4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4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4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4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4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4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4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4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4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4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4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4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4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4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4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4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4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4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4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4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4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4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4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4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4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4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4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4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4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4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4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4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4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4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4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4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4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4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4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4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4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4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4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4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4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4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4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4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4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4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4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4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4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4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4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4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4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4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4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4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4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4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4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4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4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4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4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4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4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4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4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4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4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4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4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4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4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4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4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4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4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4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4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4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4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4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4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4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4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4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4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4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4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4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4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4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4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4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4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4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4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4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4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4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4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4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4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4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4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4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4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4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4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4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4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4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4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4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4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4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4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4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4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4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4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4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4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4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4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4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4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4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4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4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4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4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4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4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4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4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4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4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4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4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4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4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4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4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4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4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4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4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4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4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4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4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4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4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4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4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4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4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4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4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4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4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4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4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4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4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4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4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4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4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4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4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4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4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4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4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4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4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4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4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4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4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4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4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4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4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4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4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4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4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4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4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4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4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4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4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4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4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4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4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4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4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4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4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4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4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4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4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4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4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4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4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4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4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4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4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4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4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4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4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4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4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4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4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4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4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4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4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4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4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4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4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4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4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4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4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4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4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4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4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4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4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4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4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4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4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4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4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4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4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4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4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4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4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4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4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4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4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4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4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4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4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4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4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4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4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4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4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4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4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4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4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4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4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4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4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4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4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4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4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4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4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4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4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4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4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4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4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4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4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4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4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4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4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4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4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4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4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4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4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4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4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4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4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4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4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4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4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4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4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4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4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4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4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4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4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4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4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4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4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4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4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4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4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4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4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4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4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4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4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4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4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4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4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4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4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4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4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4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4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4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4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4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4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4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4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4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4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4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4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4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4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4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4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4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4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4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4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4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4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4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4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4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4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4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4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4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4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4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4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4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4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4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4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4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4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4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4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4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4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4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4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4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4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4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4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4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4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4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4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4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4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4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4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4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4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4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4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4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4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4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4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4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4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4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4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4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4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4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4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4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4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4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4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4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4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4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4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4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4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4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4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4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4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4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4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4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4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4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4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4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4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4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4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4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4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4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4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4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4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4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4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4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4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4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4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4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4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4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4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4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4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4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4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4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4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4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4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4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4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4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4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4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4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4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4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4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4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4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4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4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4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4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4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4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4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4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4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4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4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4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4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4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4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4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4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4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4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4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4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4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4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4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4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4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4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4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4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4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4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4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4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4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4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4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4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4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4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4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4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4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4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4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4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4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4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4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4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4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4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4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4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4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4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4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4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4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4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4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4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4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4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4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4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4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4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4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4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4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4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4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4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4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4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4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4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4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4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4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4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4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4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4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4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4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4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4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4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4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4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4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4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4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4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4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4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4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4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4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4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4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4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4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4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4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4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4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4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4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4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4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4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4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4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4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4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4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4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4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4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4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4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4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4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4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4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4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4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4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4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4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4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4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4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4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4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4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4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4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4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4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4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4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4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4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4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4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4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4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4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4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4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4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4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4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4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4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4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4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4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4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4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4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4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4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4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4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4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4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4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4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4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4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4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4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4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4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4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4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4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4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4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4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4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4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4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4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4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4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4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4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4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4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4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4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4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4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4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4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4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4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4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4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4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4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4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4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4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4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4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4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4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4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4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4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4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4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4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4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4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4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4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4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4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4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4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4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4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4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4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4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4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4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4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4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4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4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4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4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4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4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4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4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4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4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4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4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4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4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4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4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4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4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4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4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4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4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4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4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4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4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4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4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4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4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4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4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4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4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4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4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4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4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4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4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4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4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4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4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4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4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4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4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4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4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4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4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4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4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4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4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4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4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4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4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4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4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4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4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4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4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4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4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4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4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4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4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4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4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4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4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4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4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4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4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4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4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4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4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4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4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4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4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4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4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4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4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4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4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4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4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4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4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4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4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4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4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4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4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4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4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4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4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4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4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4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4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4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4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4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4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4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4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4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4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4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4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4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4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4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4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4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4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4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4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4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4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4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4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4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4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4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4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4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4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4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4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4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4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4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4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4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4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4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4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4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4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4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4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4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4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4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4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4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4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4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4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4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4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4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4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4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4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4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4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4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4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4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4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4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4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4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4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4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4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4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4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4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4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4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4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4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4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4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4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4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4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4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4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4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4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4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4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4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4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4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4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4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4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4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4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4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4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4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4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4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4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4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4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4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4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4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4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4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4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4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4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4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4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4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4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4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4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4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4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4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4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4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4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4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4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4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4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4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4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4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4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4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4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4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4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4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4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4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4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4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4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4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4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4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4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4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4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4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4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4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4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4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4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4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4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4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4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4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4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4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4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4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4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4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4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4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4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4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4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4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4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4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4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4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4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4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4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4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4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4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4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4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4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4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4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4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4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4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4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4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4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4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4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4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4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4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4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4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4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4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4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4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4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4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4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4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4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4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4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4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4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4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4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4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4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4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4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4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4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4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4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4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4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4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4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4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4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4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4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4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4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4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4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4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4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4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4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4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4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4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4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4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4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4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4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4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4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4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4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4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4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4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4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4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4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4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4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4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4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4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4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4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4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4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4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4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4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4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4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4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4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4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4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4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4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4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4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4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4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4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4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4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4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4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4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4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4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4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4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4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4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4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4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4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4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4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4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4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4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4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4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4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4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4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4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4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4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4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4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4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4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4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4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4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4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4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4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4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4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4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4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4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4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4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4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4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4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4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4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4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4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4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4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4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4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4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4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4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4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4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4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4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4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4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4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4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4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4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4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4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4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4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4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4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4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4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4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4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4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4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4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4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4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4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4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4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4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4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4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4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4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4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4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4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4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4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4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4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4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4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4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4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4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4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4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4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4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4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4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4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4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4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4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4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4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4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4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4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4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4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4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4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4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4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4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4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4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4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4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4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4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4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4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4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4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4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4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4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4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4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4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4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4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4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4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4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4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4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4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4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4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4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4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4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4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4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4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4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4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4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4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4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4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4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4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4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4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4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4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4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4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4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4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4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4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4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4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4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4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4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4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4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4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4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4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4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4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4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4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4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4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4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4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4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4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4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4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4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4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4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4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4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4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4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4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4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4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4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4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4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4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4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4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4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4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4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4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4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4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4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4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4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4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4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4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4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4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4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4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4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4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4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4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4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4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4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4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4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4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4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4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4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4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4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4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4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4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4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4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4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4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4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4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4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4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4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4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4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4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4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4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4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4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4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4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4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4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4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4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4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4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4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4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4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4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4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4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4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4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4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4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4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4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4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4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4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4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4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4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4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4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4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4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4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4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4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4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4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4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4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4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4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4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4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4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4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4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4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4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4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4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4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4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4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4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4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4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4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4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4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4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4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4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4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4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4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4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4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4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4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4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4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4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4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4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4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4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4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4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4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4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4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4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4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4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4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4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4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4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4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4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4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4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4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4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4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4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4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4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4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4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4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4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4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4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4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4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4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4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4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4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4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4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4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4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4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4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4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4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4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4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4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4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4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4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4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4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4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4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4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4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4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4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4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4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4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4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4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4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4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4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4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4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4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4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4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4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4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4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4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4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4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4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4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4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4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4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4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4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4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4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4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4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4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4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4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4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4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4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4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4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4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4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4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4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4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4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4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4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4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4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4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4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4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4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4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4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4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4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4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4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4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4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4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4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4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4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4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4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4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4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4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4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4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4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4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4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4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4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4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4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4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4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4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4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4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4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4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4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4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4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4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4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4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4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4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4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4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4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4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4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4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4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4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4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4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4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4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4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4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4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4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4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4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4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4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4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4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4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4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4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4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4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4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4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4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4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4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4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4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4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4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4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4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4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4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4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4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4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4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4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4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4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4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4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4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4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4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4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4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4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4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4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4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4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4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4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4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4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4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4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4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4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4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4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4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4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4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4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4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4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4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4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4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4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4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4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4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4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4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4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4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4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4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4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4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4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4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4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4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4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4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4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4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4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4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4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4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4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4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4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4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4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4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4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4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4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4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4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4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4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4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4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4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4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4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4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4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4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4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4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4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4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4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4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4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4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4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4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4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4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4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4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4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4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4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4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4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4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4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4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4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4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4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4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4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4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4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4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4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4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4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4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4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4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4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4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4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4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4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4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4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4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4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4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4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4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4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4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4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4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4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4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4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4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4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4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4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4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4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4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4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4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4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4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4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4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4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4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4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4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4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4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4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4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4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4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4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4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4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4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4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4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4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4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4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4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4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4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4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4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4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4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4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4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4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4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4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4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4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4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4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4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4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4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4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4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4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4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4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4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4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4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4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4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4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4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4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4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4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4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4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4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4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4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4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4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4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4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4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4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4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4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4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4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4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4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4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4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4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4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4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4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4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4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4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4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4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4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4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4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4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4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4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4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4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4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4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4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4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4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4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4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4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4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4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4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4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4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4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4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4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4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4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4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4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4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4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4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4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4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4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4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4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4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4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4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4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4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4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4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4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4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4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4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4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4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4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4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4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4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4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4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4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4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4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4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4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4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4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4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4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4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4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4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4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4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4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4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4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4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4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4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4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4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4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4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4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4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4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4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4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4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4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4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4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4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4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4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4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4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4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4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4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4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4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4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4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4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4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4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4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4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4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4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4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4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4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4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4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4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4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4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4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4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4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4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4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4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4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4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4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4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4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4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4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4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4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4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4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4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4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4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4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4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4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4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4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4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4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4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4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4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4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4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4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4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4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4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4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4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4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4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4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4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4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4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4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4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4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4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4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4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4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4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4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4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4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4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4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4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4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4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4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4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4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4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4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4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4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4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4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4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4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4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4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4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4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4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4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4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4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4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4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4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4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4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4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4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4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4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4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4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4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4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4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4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4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4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4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4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4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4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4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4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4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4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4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4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4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4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4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4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4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4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4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4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4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4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4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4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4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4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4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4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4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4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4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4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4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4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4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4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4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4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4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4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4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4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4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4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4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4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4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4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4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4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4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4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4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4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4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4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4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4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4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4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4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4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4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4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4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4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4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4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4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4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4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4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4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4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4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4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4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4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4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4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4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4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4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4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4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4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4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4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4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4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4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4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4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4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4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4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4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4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4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4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4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4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4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4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4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4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4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4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4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4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4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4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4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4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4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4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4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4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4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4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4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4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4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4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4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4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4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4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4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4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4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4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4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4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4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4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4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4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4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4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4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4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4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4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4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4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4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4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4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4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4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4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4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4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4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4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4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4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4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4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4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4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4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4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4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4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4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4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4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4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4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4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4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4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4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4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4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4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4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4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4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4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4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4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4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4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4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4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4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4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4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4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4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4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4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4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4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4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4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4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4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4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4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4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4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4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4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4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4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4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4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4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4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4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4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4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4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4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4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4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4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4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4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4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4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4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4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4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4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4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4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4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4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4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4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4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4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4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4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4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4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4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4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4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4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4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4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4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4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4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4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4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4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4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4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4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4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4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4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4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4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4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4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4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4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4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4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4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4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4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4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4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4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4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4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4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4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4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4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4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4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4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4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4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4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4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4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4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4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4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4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4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4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4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4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4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4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4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4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4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4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4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4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4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4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4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4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4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4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4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4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4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4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4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4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4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4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4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4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4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4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4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4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4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4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4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4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4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4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4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4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4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4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4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4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4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4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4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4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4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4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4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4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4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4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4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4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4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4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4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4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4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4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4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4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4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4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4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4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4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4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4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4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4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4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4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4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4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4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4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4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4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4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4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4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4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4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4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4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4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4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4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4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4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4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4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4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4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4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4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4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4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4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4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4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4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4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4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4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4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4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4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4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4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4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4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4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4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4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4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4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4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4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4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4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4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4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4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4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4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4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4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4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4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4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4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4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4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4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4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4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4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4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4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4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4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4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4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4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4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4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4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4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4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4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4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4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4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4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4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4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4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4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4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4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4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4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4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4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4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4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4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4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4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4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4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4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4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4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4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4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4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4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4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4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4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4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4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4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4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4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4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4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4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4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4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4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4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4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4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4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4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4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4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4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4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4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4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4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4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4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4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4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4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4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4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4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4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4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4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4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4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4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4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4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4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4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4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4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4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4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4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4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4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4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4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4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4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4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4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4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4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4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4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4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4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4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4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4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4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4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4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4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4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4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4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4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4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4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4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4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4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4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4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4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4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4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4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4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4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4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4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4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4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4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4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4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4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4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4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4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4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4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4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4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4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4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4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4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4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4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4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4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4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4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4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4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4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4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4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4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4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4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4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4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4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4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4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4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4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4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4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4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4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4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4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4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4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4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4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4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4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4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4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4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4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4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4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4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4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4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4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4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4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4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4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4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4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4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4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4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4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4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4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4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4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4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4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4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4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4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4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4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4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4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4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4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4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4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4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4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4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4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4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4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4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4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4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4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4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4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4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4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4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4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4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4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4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4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4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4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4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4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4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4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4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4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4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4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4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4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4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4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4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4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4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4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4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4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4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4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4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4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4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4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4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4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4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4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4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4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4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4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4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4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4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4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4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4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4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4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4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4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4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4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4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4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4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4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4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4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4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4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4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4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4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4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4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4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4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4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4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4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4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4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4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4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4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4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4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4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4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4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4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4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4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4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4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4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4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4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4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4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4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4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4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4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4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4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4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4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4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4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4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4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4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4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4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4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4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4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4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4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4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4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4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4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4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4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4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4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4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4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4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4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4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4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4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4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4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4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4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4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4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4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4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4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4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4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4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4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4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4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4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4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4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4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4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4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4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4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4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4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4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4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4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4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4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4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4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4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4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4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4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4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4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4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4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4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4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4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4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4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4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4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4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4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4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4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4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4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4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4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4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4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4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4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4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4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4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4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4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4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4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4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4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4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4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4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4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4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4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4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4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4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4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4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4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4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4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4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4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4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4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4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4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4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4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4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4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4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4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4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4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4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4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4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4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4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4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4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4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4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4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4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4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4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4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4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4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4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4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4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4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4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4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4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4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4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4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4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4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4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4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4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4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4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4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4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4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4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4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4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4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4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4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4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4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4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4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4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4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4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4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4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4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4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4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4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4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4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4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4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4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4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4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4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4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4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4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4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4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4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4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4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4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4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4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4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4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4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4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4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4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4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4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4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4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4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4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4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4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4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4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4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4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4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4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4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4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4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4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4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4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4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4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4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4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4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4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4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4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4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4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4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4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4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4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4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4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4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4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4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4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4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4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4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4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4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4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4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4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4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4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4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4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4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4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4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4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4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4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4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4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4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4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4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4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4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4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4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4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4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4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4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4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4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4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4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4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4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4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4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4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4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4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4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4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4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4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4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4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4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4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4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4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4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4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4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4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4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4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4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4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4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4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4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4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4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4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4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4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4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4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4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4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4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4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4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4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4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4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4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4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4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4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4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4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4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4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4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4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4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4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4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4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4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4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4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4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4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4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4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4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4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4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4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4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4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4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4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4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4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4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4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4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4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4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4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4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4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4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4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4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4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4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4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4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4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4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4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4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4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4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4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4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4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4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4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4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4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4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4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4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4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4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4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4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4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4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4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4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4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4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4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4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4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4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4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4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4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4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4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4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4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4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4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4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4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4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4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4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4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4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4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4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4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4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4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4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4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4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4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4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4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4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4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4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4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4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4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4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4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4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4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4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4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4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4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4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4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4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4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4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4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4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4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4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4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4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4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4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4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4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4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4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4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4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4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4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4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4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4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4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4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4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4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4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4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4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4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4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4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4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4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4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4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4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4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4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4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4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4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4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4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4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4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4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4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4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4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4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4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4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4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4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4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4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4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4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4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4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4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4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4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4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4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4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4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4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4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4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4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4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4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4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4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4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4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4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4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4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4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4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4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4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4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4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4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4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4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4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4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4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4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4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4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4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4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4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4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4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4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4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4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4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4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4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4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4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4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4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4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4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4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4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4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4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4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4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4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4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4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4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4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4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4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4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4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4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4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4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4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4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4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4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4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4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4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4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4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4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4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4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4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4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4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4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4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4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4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4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4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4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4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4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4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4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4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4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4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4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4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4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4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4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4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4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4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4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4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4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4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4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4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4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4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4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4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4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4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4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4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4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4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4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4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4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4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4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4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4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4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4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4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4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4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4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4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4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4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4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4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4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4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4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4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4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4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4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4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4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4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4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4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4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4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4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4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4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4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4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4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4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4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4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4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4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4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4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4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4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4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4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4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4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4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4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4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4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4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4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4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4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4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4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4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4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4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4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4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4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4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4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4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4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4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4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4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4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4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4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4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4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4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4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4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4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4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4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4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4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4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4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4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4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4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4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4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4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4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4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4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4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4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4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4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4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4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4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4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4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4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4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4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4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4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4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4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4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4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4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4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4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4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4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4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4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4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4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4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4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4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4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4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4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4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4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4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4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4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4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4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4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4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4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4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4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4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4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4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4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4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4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4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4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4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4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4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4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4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4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4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4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4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4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4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4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4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4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4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4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4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4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4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4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4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4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4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4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4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4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4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4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4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4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4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4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4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4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4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4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4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4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4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4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4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4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4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4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4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4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4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4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4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4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4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4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4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4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4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4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4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4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4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4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4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4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4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4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4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4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4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4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4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4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4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4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4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4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4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4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4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4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4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4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4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4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4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4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4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4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4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4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4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4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4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4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4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4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4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4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4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4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4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4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4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4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4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4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4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4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4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4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4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4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4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4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4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4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4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4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4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4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4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4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4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4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4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4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4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4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4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4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4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4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4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4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4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4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4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4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4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4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4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4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4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4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4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4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4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4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4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4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4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4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4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4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4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4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4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4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4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4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4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4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4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4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4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4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4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4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4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4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4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4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4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4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4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4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4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4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4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4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4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4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4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4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4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4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4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4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4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4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4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4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4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4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4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4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4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4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4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4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4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4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4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4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4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4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4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4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4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4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4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4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4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4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4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4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4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4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4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4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4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4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4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4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4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4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4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4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4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4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4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4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4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4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4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4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4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4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4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4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4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4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4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4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4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4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4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4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4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4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4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4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4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4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4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4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4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4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4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4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4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4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4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4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4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4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4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4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4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4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4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4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4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4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4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4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4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4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4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4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4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4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4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4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4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4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4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4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4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4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4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4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4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4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4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4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4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4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4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4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4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4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4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4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4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4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4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4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4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4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4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4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4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4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4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4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4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4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4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4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4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4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4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4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4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4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4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4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4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4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4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4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4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4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4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4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4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4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4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4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4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4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4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4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4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4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4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4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4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4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4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4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4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4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4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4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4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4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4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4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4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4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4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4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4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4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4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4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4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4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4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4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4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4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4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4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4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4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4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4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4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4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4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4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4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4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4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4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4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4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4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4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4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4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4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4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4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4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4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4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4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4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4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4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4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4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4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4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4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4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4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4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4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4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4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4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4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4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4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4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4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4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4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4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4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4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4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4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4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4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4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4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4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4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4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4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4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4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4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4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4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4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4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4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4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4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4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4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4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4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4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4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4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4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4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4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4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4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4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4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4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4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4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4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4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4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4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4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4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4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4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4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4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4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4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4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4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4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4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4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4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4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4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4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4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4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4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4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4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4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4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4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4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4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4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4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4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4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4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4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4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4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4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4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4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4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4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4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4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4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4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4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4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4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4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4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4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4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4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4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4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4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4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4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4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4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4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4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4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4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4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4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4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4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4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4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4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4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4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4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4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4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4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4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4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4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4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4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4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4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4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4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4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4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4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4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4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4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4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4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4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4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4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4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4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4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4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4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4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4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4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4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4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4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4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4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4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4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4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4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4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4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4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4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4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4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4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4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4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4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4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4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4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4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4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4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4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4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4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4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4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4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4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4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4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4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4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4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4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4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4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4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4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4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4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4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4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4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4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4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4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4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4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4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4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4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4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4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4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4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4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4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4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4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4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4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4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4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4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4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4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4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4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4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4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4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4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4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4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4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4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4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4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4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4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4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4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4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4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4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4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4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4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4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4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4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4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4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4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4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4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4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4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4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4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4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4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4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4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4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4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4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4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4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4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4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4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4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4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4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4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4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4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4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4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4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4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4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4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4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4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4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4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4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4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4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4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4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4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4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4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4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4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4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4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4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4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4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4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4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4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4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4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4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4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4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4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4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4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4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4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4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4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4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4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4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4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4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4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4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4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4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4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4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4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4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4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4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4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4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4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4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4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4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4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4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4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4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4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4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4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4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4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4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4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4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4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4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4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4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4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4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4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4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4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4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4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4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4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4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4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4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4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4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4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4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4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4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4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4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4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4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4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4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4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4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4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4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4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4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4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4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4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4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4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4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4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4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4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4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4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4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4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4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4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4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4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4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4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4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4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4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4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4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4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4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4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4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4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4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4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4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4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4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4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4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4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4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4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4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4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4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4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4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4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4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4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4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4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4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4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4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4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4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4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4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4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4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4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4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4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4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4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4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4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4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4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4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4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4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4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4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4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4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4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4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4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4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4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4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4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4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4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4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4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4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4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4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4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4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4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4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4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4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4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4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4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4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4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4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4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4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4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4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4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4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4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4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4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4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4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4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4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4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4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4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4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4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4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4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4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4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4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4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4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4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4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4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4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4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4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4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4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4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4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4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4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4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4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4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4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4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4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4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4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4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4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4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4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4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4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4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4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4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4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4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4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4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4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4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4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4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4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4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4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4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4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4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4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4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4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4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4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4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4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4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4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4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4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4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4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4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4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4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4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4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4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4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4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4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4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4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4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4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4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4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4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4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4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4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4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4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4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4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4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4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4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4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4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4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4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4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4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4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4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4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4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4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4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4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4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4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4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4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4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4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4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4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4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4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4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4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4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4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4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4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4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4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4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4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4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4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4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4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4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4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4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4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4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4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4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4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4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4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4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4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4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4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4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4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4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4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4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4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4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4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4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4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4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4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4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4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4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4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4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4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4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4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4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4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4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4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4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4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4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4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4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4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4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4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4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4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4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4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4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4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4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4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4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4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4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4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4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4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4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4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4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4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4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4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4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4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4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4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4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4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4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4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4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4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4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4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4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4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4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4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4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4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4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4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4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4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4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4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4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4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4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4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4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4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4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4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4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4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4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4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4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4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4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4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4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4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4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4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4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4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4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4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4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4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4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4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4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4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4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4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4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4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4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4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4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4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4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4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4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4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4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4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4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4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4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4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4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4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4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4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4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4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4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4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4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4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4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4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4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4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4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4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4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4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4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4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4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4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4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4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4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4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4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4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4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4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4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4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4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4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4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4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4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4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4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4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4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4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4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4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4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4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4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4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4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4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4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4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4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4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4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4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4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4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4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4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4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4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4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4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4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4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4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4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4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4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4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4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4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4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4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4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4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4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4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4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4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4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4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4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4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4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4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4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4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4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4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4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4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4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4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4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4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4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4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4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4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4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4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4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4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4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4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4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4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4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4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4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4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4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4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4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4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4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4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4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4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4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4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4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4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4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4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4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4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4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4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4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4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4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4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4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4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4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4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4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4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4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4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4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4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4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4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4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4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4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4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4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4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4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4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4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4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4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4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4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4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4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4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4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4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4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4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4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4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4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4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4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4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4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4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4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4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4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4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4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4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4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4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4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4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4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4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4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4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4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4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4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4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4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4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4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4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4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4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4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4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4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4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4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4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4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4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4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4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4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4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4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4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4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4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4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4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4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4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4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4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4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4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4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4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4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4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4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4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4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4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4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4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4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4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4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4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4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4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4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4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4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4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4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4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4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4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4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4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4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4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4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4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4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4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4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4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4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4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4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4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4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4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4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4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4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4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4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4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4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4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4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4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4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4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4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4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4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4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4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4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4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4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4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4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4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4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4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4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4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4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4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4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4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4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4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4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4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4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4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4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4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4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4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4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4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4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4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4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4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4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4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4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4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4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4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4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4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4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4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4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4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4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4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4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4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4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4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4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4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4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4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4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4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4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4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4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4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4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4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4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4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4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4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4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4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4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4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4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4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4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4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4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4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4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4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4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4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4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4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4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4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4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4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4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4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4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4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4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4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4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4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4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4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4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4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4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4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4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4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4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4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4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4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4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4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4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4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4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4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4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4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4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4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4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4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4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4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4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4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4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4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4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4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4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4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4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4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4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4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4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4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4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4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4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4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4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4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4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4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4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4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4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4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4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4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4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4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4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4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4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4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4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4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4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4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4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4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4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4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4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4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4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4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4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4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4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4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4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4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4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4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4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4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4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4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4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4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4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4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4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4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4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4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4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4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4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4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4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4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4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4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4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4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4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4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4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4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4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4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4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4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4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4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4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4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4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4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4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4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4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4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4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4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4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4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4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4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4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4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4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4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4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4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4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4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4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4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4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4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4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4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4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4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4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4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4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4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4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4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4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4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4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4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4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4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4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4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4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4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4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4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4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4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4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4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4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4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4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4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4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4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4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4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4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4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4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4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4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4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4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4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4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4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4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4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4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4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4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4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4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4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4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4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4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4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4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4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4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4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4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4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4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4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4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4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4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4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4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4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4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4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4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4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4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4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4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4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4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4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4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4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4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4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4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4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4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4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4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4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4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4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4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4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4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4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4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4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4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4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4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4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4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4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4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4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4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4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4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4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4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4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4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4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4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4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4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4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4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E8CC6-090E-4BAE-9341-A2D06EC47E2C}">
  <dimension ref="A11:M23"/>
  <sheetViews>
    <sheetView showGridLines="0" showRowColHeaders="0" tabSelected="1" zoomScale="73" zoomScaleNormal="95" workbookViewId="0">
      <selection activeCell="S37" sqref="S37"/>
    </sheetView>
  </sheetViews>
  <sheetFormatPr defaultRowHeight="15.9" x14ac:dyDescent="0.45"/>
  <cols>
    <col min="1" max="1" width="26.42578125" style="10" customWidth="1"/>
    <col min="3" max="3" width="9.140625" customWidth="1"/>
    <col min="6" max="6" width="12.7109375" bestFit="1" customWidth="1"/>
  </cols>
  <sheetData>
    <row r="11" spans="3:12" x14ac:dyDescent="0.45">
      <c r="C11" s="14" t="s">
        <v>131</v>
      </c>
      <c r="D11" s="11"/>
      <c r="E11" s="11"/>
      <c r="F11" s="12"/>
      <c r="I11" s="14" t="s">
        <v>132</v>
      </c>
      <c r="J11" s="11"/>
      <c r="K11" s="11"/>
      <c r="L11" s="12"/>
    </row>
    <row r="12" spans="3:12" x14ac:dyDescent="0.45">
      <c r="C12" s="13" t="s">
        <v>133</v>
      </c>
      <c r="D12" s="13" t="s">
        <v>134</v>
      </c>
      <c r="E12" s="13" t="s">
        <v>135</v>
      </c>
      <c r="F12" s="13" t="s">
        <v>136</v>
      </c>
      <c r="I12" s="13" t="s">
        <v>0</v>
      </c>
      <c r="J12" s="13" t="s">
        <v>137</v>
      </c>
      <c r="K12" s="13" t="s">
        <v>138</v>
      </c>
      <c r="L12" s="13" t="s">
        <v>139</v>
      </c>
    </row>
    <row r="13" spans="3:12" x14ac:dyDescent="0.45">
      <c r="C13" t="str">
        <f>Analysis!A8</f>
        <v>Coca-Cola</v>
      </c>
      <c r="D13" s="20">
        <f>Analysis!B8</f>
        <v>499102.00000000017</v>
      </c>
      <c r="E13" s="20">
        <f>Analysis!C8</f>
        <v>2268974.9000000032</v>
      </c>
      <c r="F13" s="21">
        <f>E13-D13</f>
        <v>1769872.9000000029</v>
      </c>
      <c r="I13" t="str">
        <f>Analysis!A18</f>
        <v>Amazon</v>
      </c>
      <c r="J13" s="20">
        <f>Analysis!B18</f>
        <v>276210</v>
      </c>
      <c r="K13" s="20">
        <f>Analysis!C18</f>
        <v>1009698.7000000002</v>
      </c>
      <c r="L13" s="20">
        <f>K13-J13</f>
        <v>733488.70000000019</v>
      </c>
    </row>
    <row r="14" spans="3:12" x14ac:dyDescent="0.45">
      <c r="C14" t="str">
        <f>Analysis!A9</f>
        <v>Dasani Water</v>
      </c>
      <c r="D14" s="20">
        <f>Analysis!B9</f>
        <v>469270.69999999984</v>
      </c>
      <c r="E14" s="20">
        <f>Analysis!C9</f>
        <v>1917827.7999999949</v>
      </c>
      <c r="F14" s="21">
        <f t="shared" ref="F14:F19" si="0">E14-D14</f>
        <v>1448557.099999995</v>
      </c>
      <c r="I14" t="str">
        <f>Analysis!A19</f>
        <v>BevCo</v>
      </c>
      <c r="J14" s="20">
        <f>Analysis!B19</f>
        <v>466788.00000000012</v>
      </c>
      <c r="K14" s="20">
        <f>Analysis!C19</f>
        <v>2327606.5000000019</v>
      </c>
      <c r="L14" s="20">
        <f t="shared" ref="L14:L19" si="1">K14-J14</f>
        <v>1860818.5000000019</v>
      </c>
    </row>
    <row r="15" spans="3:12" x14ac:dyDescent="0.45">
      <c r="C15" t="str">
        <f>Analysis!A10</f>
        <v>Diet Coke</v>
      </c>
      <c r="D15" s="20">
        <f>Analysis!B10</f>
        <v>423758.70000000007</v>
      </c>
      <c r="E15" s="20">
        <f>Analysis!C10</f>
        <v>1633959.3000000005</v>
      </c>
      <c r="F15" s="21">
        <f t="shared" si="0"/>
        <v>1210200.6000000006</v>
      </c>
      <c r="I15" t="str">
        <f>Analysis!A20</f>
        <v>FizzyCo</v>
      </c>
      <c r="J15" s="20">
        <f>Analysis!B20</f>
        <v>161210.1</v>
      </c>
      <c r="K15" s="20">
        <f>Analysis!C20</f>
        <v>2262827.0999999982</v>
      </c>
      <c r="L15" s="20">
        <f t="shared" si="1"/>
        <v>2101616.9999999981</v>
      </c>
    </row>
    <row r="16" spans="3:12" x14ac:dyDescent="0.45">
      <c r="C16" t="str">
        <f>Analysis!A11</f>
        <v>Fanta</v>
      </c>
      <c r="D16" s="20">
        <f>Analysis!B11</f>
        <v>315489.20000000013</v>
      </c>
      <c r="E16" s="20">
        <f>Analysis!C11</f>
        <v>1116062.9000000027</v>
      </c>
      <c r="F16" s="21">
        <f t="shared" si="0"/>
        <v>800573.70000000251</v>
      </c>
      <c r="I16" t="str">
        <f>Analysis!A21</f>
        <v>Target</v>
      </c>
      <c r="J16" s="20">
        <f>Analysis!B21</f>
        <v>9250.2999999999993</v>
      </c>
      <c r="K16" s="20">
        <f>Analysis!C21</f>
        <v>1341994.9999999998</v>
      </c>
      <c r="L16" s="20">
        <f t="shared" si="1"/>
        <v>1332744.6999999997</v>
      </c>
    </row>
    <row r="17" spans="3:13" x14ac:dyDescent="0.45">
      <c r="C17" t="str">
        <f>Analysis!A12</f>
        <v>Powerade</v>
      </c>
      <c r="D17" s="20">
        <f>Analysis!B12</f>
        <v>349533.89999999997</v>
      </c>
      <c r="E17" s="20">
        <f>Analysis!C12</f>
        <v>1302529.3000000012</v>
      </c>
      <c r="F17" s="21">
        <f t="shared" si="0"/>
        <v>952995.4000000013</v>
      </c>
      <c r="I17" t="str">
        <f>Analysis!A22</f>
        <v>Walmart</v>
      </c>
      <c r="J17" s="20">
        <f>Analysis!B22</f>
        <v>339912.5</v>
      </c>
      <c r="K17" s="20">
        <f>Analysis!C22</f>
        <v>580211.00000000023</v>
      </c>
      <c r="L17" s="20">
        <f t="shared" si="1"/>
        <v>240298.50000000023</v>
      </c>
    </row>
    <row r="18" spans="3:13" x14ac:dyDescent="0.45">
      <c r="C18" t="str">
        <f>Analysis!A13</f>
        <v>Sprite</v>
      </c>
      <c r="D18" s="20">
        <f>Analysis!B13</f>
        <v>366577.99999999988</v>
      </c>
      <c r="E18" s="20">
        <f>Analysis!C13</f>
        <v>1353578.2999999986</v>
      </c>
      <c r="F18" s="21">
        <f t="shared" si="0"/>
        <v>987000.29999999877</v>
      </c>
      <c r="I18" t="str">
        <f>Analysis!A23</f>
        <v>West Soda</v>
      </c>
      <c r="J18" s="20">
        <f>Analysis!B23</f>
        <v>1170361.6000000001</v>
      </c>
      <c r="K18" s="20">
        <f>Analysis!C23</f>
        <v>2070594.1999999995</v>
      </c>
      <c r="L18" s="20">
        <f t="shared" si="1"/>
        <v>900232.59999999939</v>
      </c>
    </row>
    <row r="19" spans="3:13" x14ac:dyDescent="0.45">
      <c r="C19" s="23" t="s">
        <v>155</v>
      </c>
      <c r="D19" s="24">
        <f>Analysis!B14</f>
        <v>2423732.5</v>
      </c>
      <c r="E19" s="24">
        <f>Analysis!C14</f>
        <v>9592932.5</v>
      </c>
      <c r="F19" s="25">
        <f t="shared" si="0"/>
        <v>7169200</v>
      </c>
      <c r="I19" s="23" t="s">
        <v>155</v>
      </c>
      <c r="J19" s="24">
        <f>Analysis!B24</f>
        <v>2423732.5</v>
      </c>
      <c r="K19" s="24">
        <f>Analysis!C24</f>
        <v>9592932.5</v>
      </c>
      <c r="L19" s="25">
        <f t="shared" si="1"/>
        <v>7169200</v>
      </c>
    </row>
    <row r="23" spans="3:13" x14ac:dyDescent="0.45">
      <c r="C23" s="13" t="s">
        <v>140</v>
      </c>
      <c r="D23" s="15"/>
      <c r="E23" s="15"/>
      <c r="F23" s="15"/>
      <c r="G23" s="15"/>
      <c r="H23" s="15"/>
      <c r="I23" s="15"/>
      <c r="J23" s="15"/>
      <c r="K23" s="15"/>
      <c r="L23" s="15"/>
      <c r="M23" s="15"/>
    </row>
  </sheetData>
  <conditionalFormatting sqref="F13:F18">
    <cfRule type="dataBar" priority="2">
      <dataBar>
        <cfvo type="min"/>
        <cfvo type="max"/>
        <color rgb="FFFF555A"/>
      </dataBar>
      <extLst>
        <ext xmlns:x14="http://schemas.microsoft.com/office/spreadsheetml/2009/9/main" uri="{B025F937-C7B1-47D3-B67F-A62EFF666E3E}">
          <x14:id>{185CE291-1754-4643-82DE-A0C21F326ADE}</x14:id>
        </ext>
      </extLst>
    </cfRule>
  </conditionalFormatting>
  <conditionalFormatting sqref="L13:L18">
    <cfRule type="dataBar" priority="1">
      <dataBar>
        <cfvo type="min"/>
        <cfvo type="max"/>
        <color rgb="FFFF555A"/>
      </dataBar>
      <extLst>
        <ext xmlns:x14="http://schemas.microsoft.com/office/spreadsheetml/2009/9/main" uri="{B025F937-C7B1-47D3-B67F-A62EFF666E3E}">
          <x14:id>{96DD5EF0-59D3-4146-BC36-157090B40426}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85CE291-1754-4643-82DE-A0C21F326ADE}">
            <x14:dataBar minLength="0" maxLength="100" border="1" negativeBarBorderColorSameAsPositive="0">
              <x14:cfvo type="autoMin"/>
              <x14:cfvo type="autoMax"/>
              <x14:borderColor rgb="FFFF555A"/>
              <x14:negativeFillColor rgb="FFFF0000"/>
              <x14:negativeBorderColor rgb="FFFF0000"/>
              <x14:axisColor rgb="FF000000"/>
            </x14:dataBar>
          </x14:cfRule>
          <xm:sqref>F13:F18</xm:sqref>
        </x14:conditionalFormatting>
        <x14:conditionalFormatting xmlns:xm="http://schemas.microsoft.com/office/excel/2006/main">
          <x14:cfRule type="dataBar" id="{96DD5EF0-59D3-4146-BC36-157090B40426}">
            <x14:dataBar minLength="0" maxLength="100" border="1" negativeBarBorderColorSameAsPositive="0">
              <x14:cfvo type="autoMin"/>
              <x14:cfvo type="autoMax"/>
              <x14:borderColor rgb="FFFF555A"/>
              <x14:negativeFillColor rgb="FFFF0000"/>
              <x14:negativeBorderColor rgb="FFFF0000"/>
              <x14:axisColor rgb="FF000000"/>
            </x14:dataBar>
          </x14:cfRule>
          <xm:sqref>L13:L18</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Andoh Omotayo</cp:lastModifiedBy>
  <dcterms:created xsi:type="dcterms:W3CDTF">2023-12-18T11:08:00Z</dcterms:created>
  <dcterms:modified xsi:type="dcterms:W3CDTF">2025-07-12T18:03:30Z</dcterms:modified>
</cp:coreProperties>
</file>