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626"/>
  <workbookPr dateCompatibility="0" filterPrivacy="1" codeName="ThisWorkbook"/>
  <xr:revisionPtr revIDLastSave="0" documentId="13_ncr:9_{4AFB2CCB-8EA1-417D-90AB-1886F6D37B21}" xr6:coauthVersionLast="47" xr6:coauthVersionMax="47" xr10:uidLastSave="{00000000-0000-0000-0000-000000000000}"/>
  <bookViews>
    <workbookView xWindow="0" yWindow="0" windowWidth="14400" windowHeight="15600"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F20" i="11" l="1"/>
  <c r="F24" i="11" l="1"/>
  <c r="E23" i="11"/>
  <c r="E16" i="11"/>
  <c r="F16" i="11" s="1"/>
  <c r="H7" i="11"/>
  <c r="E9" i="11" l="1"/>
  <c r="E8" i="11" l="1"/>
  <c r="E40" i="11" s="1"/>
  <c r="F9" i="11"/>
  <c r="I5" i="11"/>
  <c r="H41" i="11"/>
  <c r="E10" i="11" l="1"/>
  <c r="H9" i="11"/>
  <c r="I6" i="11"/>
  <c r="E11" i="11" l="1"/>
  <c r="J5" i="11"/>
  <c r="K5" i="11" s="1"/>
  <c r="L5" i="11" s="1"/>
  <c r="M5" i="11" s="1"/>
  <c r="N5" i="11" s="1"/>
  <c r="O5" i="11" s="1"/>
  <c r="P5" i="11" s="1"/>
  <c r="I4" i="11"/>
  <c r="E12" i="11" l="1"/>
  <c r="F12" i="11" s="1"/>
  <c r="E13" i="11" s="1"/>
  <c r="P4" i="11"/>
  <c r="Q5" i="11"/>
  <c r="R5" i="11" s="1"/>
  <c r="S5" i="11" s="1"/>
  <c r="T5" i="11" s="1"/>
  <c r="U5" i="11" s="1"/>
  <c r="V5" i="11" s="1"/>
  <c r="W5" i="11" s="1"/>
  <c r="J6" i="11"/>
  <c r="F13" i="11" l="1"/>
  <c r="H12" i="11"/>
  <c r="W4" i="11"/>
  <c r="X5" i="11"/>
  <c r="Y5" i="11" s="1"/>
  <c r="Z5" i="11" s="1"/>
  <c r="AA5" i="11" s="1"/>
  <c r="AB5" i="11" s="1"/>
  <c r="AC5" i="11" s="1"/>
  <c r="AD5" i="11" s="1"/>
  <c r="K6" i="11"/>
  <c r="H13" i="11" l="1"/>
  <c r="E14" i="11"/>
  <c r="AE5" i="11"/>
  <c r="AF5" i="11" s="1"/>
  <c r="AG5" i="11" s="1"/>
  <c r="AH5" i="11" s="1"/>
  <c r="AI5" i="11" s="1"/>
  <c r="AJ5" i="11" s="1"/>
  <c r="AD4" i="11"/>
  <c r="L6" i="11"/>
  <c r="F14" i="11" l="1"/>
  <c r="F8" i="11" s="1"/>
  <c r="AK5" i="11"/>
  <c r="AL5" i="11" s="1"/>
  <c r="AM5" i="11" s="1"/>
  <c r="AN5" i="11" s="1"/>
  <c r="AO5" i="11" s="1"/>
  <c r="AP5" i="11" s="1"/>
  <c r="AQ5" i="11" s="1"/>
  <c r="M6" i="11"/>
  <c r="H14" i="11" l="1"/>
  <c r="F10" i="11"/>
  <c r="F11" i="11"/>
  <c r="H11" i="11" s="1"/>
  <c r="AR5" i="11"/>
  <c r="AS5" i="11" s="1"/>
  <c r="AK4" i="11"/>
  <c r="N6" i="11"/>
  <c r="H10" i="11" l="1"/>
  <c r="AT5" i="11"/>
  <c r="AS6" i="11"/>
  <c r="AR4" i="11"/>
  <c r="O6" i="11"/>
  <c r="H8" i="11" l="1"/>
  <c r="AU5" i="11"/>
  <c r="AT6" i="11"/>
  <c r="E17" i="11" l="1"/>
  <c r="F17" i="11" s="1"/>
  <c r="AV5" i="11"/>
  <c r="AU6" i="11"/>
  <c r="P6" i="11"/>
  <c r="Q6" i="11"/>
  <c r="E18" i="11" l="1"/>
  <c r="F18" i="11" s="1"/>
  <c r="AW5" i="11"/>
  <c r="AV6" i="11"/>
  <c r="R6" i="11"/>
  <c r="H17" i="11" l="1"/>
  <c r="E19" i="11"/>
  <c r="AX5" i="11"/>
  <c r="AY5" i="11" s="1"/>
  <c r="AW6" i="11"/>
  <c r="F23" i="11" l="1"/>
  <c r="F19" i="11"/>
  <c r="E20" i="11" s="1"/>
  <c r="H18" i="11"/>
  <c r="AZ5" i="11"/>
  <c r="AY4" i="11"/>
  <c r="S6" i="11" s="1"/>
  <c r="AX6" i="11"/>
  <c r="T6" i="11"/>
  <c r="H23" i="11" l="1"/>
  <c r="E24" i="11"/>
  <c r="E21" i="11"/>
  <c r="H19" i="11"/>
  <c r="H16" i="11"/>
  <c r="AY6" i="11"/>
  <c r="BA5" i="11"/>
  <c r="AZ6" i="11"/>
  <c r="U6" i="11"/>
  <c r="F21" i="11" l="1"/>
  <c r="E22" i="11" s="1"/>
  <c r="H21" i="11"/>
  <c r="BA6" i="11"/>
  <c r="BB5" i="11"/>
  <c r="V6" i="11"/>
  <c r="H24" i="11" l="1"/>
  <c r="E25" i="11"/>
  <c r="F25" i="11" s="1"/>
  <c r="H20" i="11"/>
  <c r="BB6" i="11"/>
  <c r="BC5" i="11"/>
  <c r="W6" i="11"/>
  <c r="E26" i="11" l="1"/>
  <c r="H25" i="11"/>
  <c r="BC6" i="11"/>
  <c r="BD5" i="11"/>
  <c r="X6" i="11"/>
  <c r="F26" i="11" l="1"/>
  <c r="E27" i="11" s="1"/>
  <c r="BE5" i="11"/>
  <c r="BD6" i="11"/>
  <c r="Y6" i="11"/>
  <c r="H26" i="11" l="1"/>
  <c r="F27" i="11"/>
  <c r="E28" i="11" s="1"/>
  <c r="BE6" i="11"/>
  <c r="BF5" i="11"/>
  <c r="F28" i="11" l="1"/>
  <c r="H27" i="11"/>
  <c r="BF6" i="11"/>
  <c r="BG5" i="11"/>
  <c r="BF4" i="11"/>
  <c r="Z6" i="11" s="1"/>
  <c r="AA6" i="11"/>
  <c r="E29" i="11" l="1"/>
  <c r="E30" i="11" s="1"/>
  <c r="F15" i="11"/>
  <c r="H15" i="11" s="1"/>
  <c r="F22" i="11"/>
  <c r="H22" i="11" s="1"/>
  <c r="H28" i="11"/>
  <c r="BG6" i="1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O6" i="11" l="1"/>
  <c r="BP5" i="11"/>
  <c r="AI6" i="11"/>
  <c r="BP6" i="11" l="1"/>
  <c r="BQ5" i="11"/>
  <c r="AJ6" i="11"/>
  <c r="BQ6" i="11" l="1"/>
  <c r="BR5" i="11"/>
  <c r="AK6" i="11"/>
  <c r="BR6" i="11" l="1"/>
  <c r="BS5" i="11"/>
  <c r="AL6" i="11"/>
  <c r="BS6" i="11" l="1"/>
  <c r="BT5" i="11"/>
  <c r="AM6" i="11"/>
  <c r="BU5" i="11" l="1"/>
  <c r="BT6" i="11"/>
  <c r="BT4" i="11"/>
  <c r="AN6" i="11"/>
  <c r="BV5" i="11" l="1"/>
  <c r="BU6" i="11"/>
  <c r="AO6" i="11"/>
  <c r="BW5" i="11" l="1"/>
  <c r="BV6" i="11"/>
  <c r="AP6" i="11"/>
  <c r="BW6" i="11" l="1"/>
  <c r="BX5" i="11"/>
  <c r="AQ6" i="11"/>
  <c r="BX6" i="11" l="1"/>
  <c r="BY5" i="11"/>
  <c r="AR6" i="11"/>
  <c r="E31" i="11"/>
  <c r="BY6" i="11" l="1"/>
  <c r="BZ5" i="11"/>
  <c r="F31" i="11"/>
  <c r="E32" i="11" s="1"/>
  <c r="BZ6" i="11" l="1"/>
  <c r="CA5" i="11"/>
  <c r="H31" i="11"/>
  <c r="F32" i="11"/>
  <c r="E33" i="11" s="1"/>
  <c r="CA6" i="11" l="1"/>
  <c r="CB5" i="11"/>
  <c r="CA4" i="11"/>
  <c r="F33" i="11"/>
  <c r="E34" i="11" s="1"/>
  <c r="H32" i="11"/>
  <c r="CC5" i="11" l="1"/>
  <c r="CB6" i="11"/>
  <c r="F30" i="11"/>
  <c r="H30" i="11" s="1"/>
  <c r="H33" i="11"/>
  <c r="CD5" i="11" l="1"/>
  <c r="CC6" i="11"/>
  <c r="F34" i="11"/>
  <c r="E35" i="11" s="1"/>
  <c r="F35" i="11" s="1"/>
  <c r="E36" i="11" s="1"/>
  <c r="CD6" i="11" l="1"/>
  <c r="CE5" i="11"/>
  <c r="H34" i="11"/>
  <c r="H35" i="11"/>
  <c r="CF5" i="11" l="1"/>
  <c r="CE6" i="11"/>
  <c r="F29" i="11"/>
  <c r="H29" i="11" s="1"/>
  <c r="E37" i="11"/>
  <c r="F37" i="11" s="1"/>
  <c r="CF6" i="11" l="1"/>
  <c r="CG5" i="11"/>
  <c r="F36" i="11"/>
  <c r="H36" i="11" s="1"/>
  <c r="E39" i="11"/>
  <c r="H37" i="11"/>
  <c r="CG6" i="11" l="1"/>
  <c r="CH5" i="11"/>
  <c r="E38" i="11"/>
  <c r="F39" i="11"/>
  <c r="CI5" i="11" l="1"/>
  <c r="CH4" i="11"/>
  <c r="CH6" i="11"/>
  <c r="H40" i="11"/>
  <c r="F38" i="11"/>
  <c r="H38" i="11" s="1"/>
  <c r="H39" i="11"/>
  <c r="CJ5" i="11" l="1"/>
  <c r="CI6" i="11"/>
  <c r="CJ6" i="11" l="1"/>
  <c r="CK5" i="11"/>
  <c r="CK6" i="11" l="1"/>
  <c r="CL5" i="11"/>
  <c r="CM5" i="11" l="1"/>
  <c r="CL6" i="11"/>
  <c r="CN5" i="11" l="1"/>
  <c r="CM6" i="11"/>
  <c r="CN6" i="11" l="1"/>
  <c r="CO5" i="11"/>
  <c r="CP5" i="11" l="1"/>
  <c r="CO6" i="11"/>
  <c r="CO4" i="11"/>
  <c r="CQ5" i="11" l="1"/>
  <c r="CP6" i="11"/>
  <c r="CQ6" i="11" l="1"/>
  <c r="CR5" i="11"/>
  <c r="CS5" i="11" l="1"/>
  <c r="CR6" i="11"/>
  <c r="CS6" i="11" l="1"/>
  <c r="CT5" i="11"/>
  <c r="CT6" i="11" l="1"/>
  <c r="CU5" i="11"/>
  <c r="CU6" i="11" l="1"/>
  <c r="CV5" i="11"/>
  <c r="CW5" i="11" l="1"/>
  <c r="CV6" i="11"/>
  <c r="CV4" i="11"/>
  <c r="CW6" i="11" l="1"/>
  <c r="CX5" i="11"/>
  <c r="CY5" i="11" l="1"/>
  <c r="CX6" i="11"/>
  <c r="CZ5" i="11" l="1"/>
  <c r="CY6" i="11"/>
  <c r="CZ6" i="11" l="1"/>
  <c r="DA5" i="11"/>
  <c r="DB5" i="11" l="1"/>
  <c r="DA6" i="11"/>
  <c r="DB6" i="11" l="1"/>
  <c r="DC5" i="11"/>
  <c r="DD5" i="11" l="1"/>
  <c r="DC6" i="11"/>
  <c r="DC4" i="11"/>
  <c r="DE5" i="11" l="1"/>
  <c r="DD6" i="11"/>
  <c r="DF5" i="11" l="1"/>
  <c r="DE6" i="11"/>
  <c r="DG5" i="11" l="1"/>
  <c r="DF6" i="11"/>
  <c r="DG6" i="11" l="1"/>
  <c r="DH5" i="11"/>
  <c r="DH6" i="11" l="1"/>
  <c r="DI5" i="11"/>
  <c r="DI6" i="11" l="1"/>
  <c r="DJ5" i="11"/>
  <c r="DK5" i="11" l="1"/>
  <c r="DJ4" i="11"/>
  <c r="DJ6" i="11"/>
  <c r="DK6" i="11" l="1"/>
  <c r="DL5" i="11"/>
  <c r="DL6" i="11" l="1"/>
  <c r="DM5" i="11"/>
  <c r="DM6" i="11" l="1"/>
  <c r="DN5" i="11"/>
  <c r="DN6" i="11" l="1"/>
  <c r="DO5" i="11"/>
  <c r="DO6" i="11" l="1"/>
  <c r="DP5" i="11"/>
  <c r="DQ5" i="11" l="1"/>
  <c r="DP6" i="11"/>
  <c r="DQ6" i="11" l="1"/>
  <c r="DQ4" i="11"/>
  <c r="DR5" i="11"/>
  <c r="DS5" i="11" l="1"/>
  <c r="DR6" i="11"/>
  <c r="DT5" i="11" l="1"/>
  <c r="DS6" i="11"/>
  <c r="DT6" i="11" l="1"/>
  <c r="DU5" i="11"/>
  <c r="DV5" i="11" l="1"/>
  <c r="DU6" i="11"/>
  <c r="DV6" i="11" l="1"/>
  <c r="DW5" i="11"/>
  <c r="DW6" i="11" l="1"/>
  <c r="DX5" i="11"/>
  <c r="DY5" i="11" l="1"/>
  <c r="DX6" i="11"/>
  <c r="DX4" i="11"/>
  <c r="DZ5" i="11" l="1"/>
  <c r="DY6" i="11"/>
  <c r="DZ6" i="11" l="1"/>
  <c r="EA5" i="11"/>
  <c r="EB5" i="11" l="1"/>
  <c r="EA6" i="11"/>
  <c r="EB6" i="11" l="1"/>
  <c r="EC5" i="11"/>
  <c r="EC6" i="11" l="1"/>
  <c r="ED5" i="11"/>
  <c r="ED6" i="11" l="1"/>
  <c r="EE5" i="11"/>
  <c r="EF5" i="11" l="1"/>
  <c r="EE4" i="11"/>
  <c r="EE6" i="11"/>
  <c r="EG5" i="11" l="1"/>
  <c r="EF6" i="11"/>
  <c r="EH5" i="11" l="1"/>
  <c r="EG6" i="11"/>
  <c r="EI5" i="11" l="1"/>
  <c r="EH6" i="11"/>
  <c r="EI6" i="11" l="1"/>
  <c r="EJ5" i="11"/>
  <c r="EK5" i="11" l="1"/>
  <c r="EJ6" i="11"/>
  <c r="EL5" i="11" l="1"/>
  <c r="EK6" i="11"/>
  <c r="EL4" i="11" l="1"/>
  <c r="EL6" i="11"/>
  <c r="EM5" i="11"/>
  <c r="EN5" i="11" l="1"/>
  <c r="EM6" i="11"/>
  <c r="EO5" i="11" l="1"/>
  <c r="EN6" i="11"/>
  <c r="EO6" i="11" l="1"/>
  <c r="EP5" i="11"/>
  <c r="EP6" i="11" l="1"/>
  <c r="EQ5" i="11"/>
  <c r="EQ6" i="11" l="1"/>
  <c r="ER5" i="11"/>
  <c r="ER6" i="11" l="1"/>
  <c r="ES5" i="11"/>
  <c r="ET5" i="11" l="1"/>
  <c r="ES6" i="11"/>
  <c r="ES4" i="11"/>
  <c r="EU5" i="11" l="1"/>
  <c r="ET6" i="11"/>
  <c r="EU6" i="11" l="1"/>
  <c r="EV5" i="11"/>
  <c r="EW5" i="11" l="1"/>
  <c r="EV6" i="11"/>
  <c r="EX5" i="11" l="1"/>
  <c r="EW6" i="11"/>
  <c r="EX6" i="11" l="1"/>
  <c r="EY5" i="11"/>
  <c r="EY6" i="11" l="1"/>
  <c r="EZ5" i="11"/>
  <c r="FA5" i="11" l="1"/>
  <c r="EZ4" i="11"/>
  <c r="EZ6" i="11"/>
  <c r="FA6" i="11" l="1"/>
  <c r="FB5" i="11"/>
  <c r="FB6" i="11" l="1"/>
  <c r="FC5" i="11"/>
  <c r="FD5" i="11" l="1"/>
  <c r="FC6" i="11"/>
  <c r="FD6" i="11" l="1"/>
  <c r="FE5" i="11"/>
  <c r="FE6" i="11" l="1"/>
  <c r="FF5" i="11"/>
  <c r="FG5" i="11" l="1"/>
  <c r="FF6" i="11"/>
  <c r="FG4" i="11" l="1"/>
  <c r="FH5" i="11"/>
  <c r="FG6" i="11"/>
  <c r="FH6" i="11" l="1"/>
  <c r="FI5" i="11"/>
  <c r="FI6" i="11" l="1"/>
  <c r="FJ5" i="11"/>
  <c r="FJ6" i="11" l="1"/>
  <c r="FK5" i="11"/>
  <c r="FK6" i="11" l="1"/>
  <c r="FL5" i="11"/>
  <c r="FM5" i="11" l="1"/>
  <c r="FL6" i="11"/>
  <c r="FN5" i="11" l="1"/>
  <c r="FM6" i="11"/>
  <c r="FN4" i="11" l="1"/>
  <c r="FO5" i="11"/>
  <c r="FN6" i="11"/>
  <c r="FO6" i="11" l="1"/>
  <c r="FP5" i="11"/>
  <c r="FQ5" i="11" l="1"/>
  <c r="FP6" i="11"/>
  <c r="FR5" i="11" l="1"/>
  <c r="FQ6" i="11"/>
  <c r="FS5" i="11" l="1"/>
  <c r="FR6" i="11"/>
  <c r="FT5" i="11" l="1"/>
  <c r="FT6" i="11" s="1"/>
  <c r="FS6" i="11"/>
</calcChain>
</file>

<file path=xl/sharedStrings.xml><?xml version="1.0" encoding="utf-8"?>
<sst xmlns="http://purl.oclc.org/ooxml/spreadsheetml/main" count="73" uniqueCount="72">
  <si>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</si>
  <si>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</si>
  <si>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</si>
  <si>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</si>
  <si>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</si>
  <si>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</si>
  <si>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</si>
  <si>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</si>
  <si>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</si>
  <si>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</si>
  <si>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</si>
  <si>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</si>
  <si>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</si>
  <si>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</si>
  <si>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</si>
  <si>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</si>
  <si>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Semana para mostrar:</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</si>
  <si>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</si>
  <si>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</si>
  <si>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</si>
  <si>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</si>
  <si>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</si>
  <si>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</si>
  <si>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</si>
  <si>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</si>
  <si>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</si>
  <si>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</si>
  <si>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</si>
  <si>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</si>
  <si>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</si>
  <si>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</si>
  <si>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</si>
  <si>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</si>
  <si>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</si>
  <si>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</si>
  <si>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</si>
  <si>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3.1. Incluir contenido multimedia correcto</t>
  </si>
  <si>
    <t>3.1.1. Videos 2D</t>
  </si>
  <si>
    <t>3.1.2. Videos estereoscópicos</t>
  </si>
  <si>
    <t>3.1.3. Imágenes</t>
  </si>
  <si>
    <t>3.2. Modelos de entorno definitivos</t>
  </si>
  <si>
    <t>3.3. Points of interest</t>
  </si>
  <si>
    <t>4.1. Pruebas finales de la aplicación</t>
  </si>
  <si>
    <t>4. Pruebas finales de la aplicación</t>
  </si>
  <si>
    <t>3. Aplicación final</t>
  </si>
  <si>
    <t>5. Exploración y posibles extras</t>
  </si>
  <si>
    <t>5.1. Pruebas de posibles características a añadir</t>
  </si>
  <si>
    <t>SmartTur+ECO</t>
  </si>
  <si>
    <t>AndoroVerse</t>
  </si>
  <si>
    <t>Andreu Llàcer Cantero</t>
  </si>
  <si>
    <t>Jordi Cayuela Penalva</t>
  </si>
  <si>
    <t>1. Definición de las bases</t>
  </si>
  <si>
    <t>1.1. Diseño del logo</t>
  </si>
  <si>
    <t>1.2. Primer borrador de la historia</t>
  </si>
  <si>
    <t>1.3. Diseño del concept art</t>
  </si>
  <si>
    <t>1.3.1. Diseño de personajes</t>
  </si>
  <si>
    <t>1.3.2. Diseño de enemigos</t>
  </si>
  <si>
    <t>1.3.3. Diseño de escenarios</t>
  </si>
  <si>
    <t>2. Desarrollo del videojuego</t>
  </si>
  <si>
    <t>2.1. Diseño y desarrollo del personaje principal</t>
  </si>
  <si>
    <t>2.1.1. Movimiento del personaje</t>
  </si>
  <si>
    <t>2.1.2. Combate del personaje</t>
  </si>
  <si>
    <t>2.2. Interacción con el entorno</t>
  </si>
  <si>
    <t>2.2.1. Función de interacción</t>
  </si>
  <si>
    <t>2.2.2. Tipos de interacciones</t>
  </si>
  <si>
    <t>2.2.2.1. Diálogos</t>
  </si>
  <si>
    <t>2.2.2.2. Observaciones</t>
  </si>
  <si>
    <t>2.2.2.3. Reacciones</t>
  </si>
  <si>
    <t>2.2.2.4. Inventario</t>
  </si>
  <si>
    <t>2.2.2.5. Collecionables</t>
  </si>
  <si>
    <t>2.2.2.6. Acceder a áreas</t>
  </si>
  <si>
    <t>2.1.3. Animaciones de prueba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</si>
</sst>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 numFmtId="171" formatCode="[$-F800]dddd\,\ mmmm\ dd\,\ yyyy"/>
  </numFmts>
  <fonts count="3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u/>
      <sz val="11"/>
      <color theme="1"/>
      <name val="Calibri"/>
      <family val="2"/>
      <scheme val="minor"/>
    </font>
    <font>
      <b/>
      <sz val="16"/>
      <color theme="1"/>
      <name val="Calibri"/>
      <family val="2"/>
      <scheme val="minor"/>
    </font>
    <font>
      <sz val="16"/>
      <color theme="1"/>
      <name val="Calibri"/>
      <family val="2"/>
      <scheme val="minor"/>
    </font>
  </fonts>
  <fills count="4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59999389629810485"/>
        <bgColor indexed="64"/>
      </patternFill>
    </fill>
    <fill>
      <patternFill patternType="solid">
        <fgColor rgb="FF92D050"/>
        <bgColor indexed="64"/>
      </patternFill>
    </fill>
  </fills>
  <borders count="17">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1"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4"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5" fillId="0" borderId="0" applyNumberFormat="0" applyFill="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9" fillId="17" borderId="11" applyNumberFormat="0" applyAlignment="0" applyProtection="0"/>
    <xf numFmtId="0" fontId="30" fillId="18" borderId="12" applyNumberFormat="0" applyAlignment="0" applyProtection="0"/>
    <xf numFmtId="0" fontId="31" fillId="18" borderId="11" applyNumberFormat="0" applyAlignment="0" applyProtection="0"/>
    <xf numFmtId="0" fontId="32" fillId="0" borderId="13" applyNumberFormat="0" applyFill="0" applyAlignment="0" applyProtection="0"/>
    <xf numFmtId="0" fontId="33" fillId="19" borderId="14" applyNumberFormat="0" applyAlignment="0" applyProtection="0"/>
    <xf numFmtId="0" fontId="34" fillId="0" borderId="0" applyNumberFormat="0" applyFill="0" applyBorder="0" applyAlignment="0" applyProtection="0"/>
    <xf numFmtId="0" fontId="9" fillId="20" borderId="15" applyNumberFormat="0" applyFont="0" applyAlignment="0" applyProtection="0"/>
    <xf numFmtId="0" fontId="35" fillId="0" borderId="0" applyNumberFormat="0" applyFill="0" applyBorder="0" applyAlignment="0" applyProtection="0"/>
    <xf numFmtId="0" fontId="6" fillId="0" borderId="16" applyNumberFormat="0" applyFill="0" applyAlignment="0" applyProtection="0"/>
    <xf numFmtId="0" fontId="21"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1"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1"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1"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1"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1"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1" applyFont="1" applyAlignment="1" applyProtection="1"/>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0" fillId="0" borderId="0" xfId="0" applyAlignment="1">
      <alignment wrapText="1"/>
    </xf>
    <xf numFmtId="0" fontId="13" fillId="0" borderId="0" xfId="5" applyAlignment="1">
      <alignment horizontal="left"/>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0" fillId="0" borderId="10" xfId="0" applyBorder="1"/>
    <xf numFmtId="0" fontId="22" fillId="0" borderId="0" xfId="0" applyFont="1"/>
    <xf numFmtId="0" fontId="23" fillId="0" borderId="0" xfId="1" applyFont="1" applyProtection="1">
      <alignment vertical="top"/>
    </xf>
    <xf numFmtId="0" fontId="5" fillId="0" borderId="0" xfId="0" applyFont="1" applyAlignment="1">
      <alignment vertical="top"/>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9" fillId="11" borderId="2" xfId="10" applyFill="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168" fontId="9" fillId="3" borderId="2" xfId="10" applyFill="1">
      <alignment horizontal="center" vertical="center"/>
    </xf>
    <xf numFmtId="168" fontId="9" fillId="4" borderId="2" xfId="10" applyFill="1">
      <alignment horizontal="center" vertical="center"/>
    </xf>
    <xf numFmtId="168" fontId="9" fillId="10" borderId="2" xfId="10" applyFill="1">
      <alignment horizontal="center" vertical="center"/>
    </xf>
    <xf numFmtId="0" fontId="36" fillId="0" borderId="9" xfId="0" applyFont="1" applyBorder="1" applyAlignment="1">
      <alignment vertical="center"/>
    </xf>
    <xf numFmtId="0" fontId="9" fillId="45" borderId="2" xfId="11" applyFill="1">
      <alignment horizontal="center" vertical="center"/>
    </xf>
    <xf numFmtId="9" fontId="5" fillId="45" borderId="2" xfId="2" applyFont="1" applyFill="1" applyBorder="1" applyAlignment="1">
      <alignment horizontal="center" vertical="center"/>
    </xf>
    <xf numFmtId="168" fontId="0" fillId="45" borderId="2" xfId="0" applyNumberFormat="1" applyFill="1" applyBorder="1" applyAlignment="1">
      <alignment horizontal="center" vertical="center"/>
    </xf>
    <xf numFmtId="168" fontId="5" fillId="45" borderId="2" xfId="0" applyNumberFormat="1" applyFont="1" applyFill="1" applyBorder="1" applyAlignment="1">
      <alignment horizontal="center" vertical="center"/>
    </xf>
    <xf numFmtId="0" fontId="9" fillId="46" borderId="2" xfId="11" applyFill="1">
      <alignment horizontal="center" vertical="center"/>
    </xf>
    <xf numFmtId="9" fontId="5" fillId="46" borderId="2" xfId="2" applyFont="1" applyFill="1" applyBorder="1" applyAlignment="1">
      <alignment horizontal="center" vertical="center"/>
    </xf>
    <xf numFmtId="168" fontId="9" fillId="46" borderId="2" xfId="10" applyFill="1">
      <alignment horizontal="center" vertical="center"/>
    </xf>
    <xf numFmtId="0" fontId="9" fillId="47" borderId="2" xfId="11" applyFill="1">
      <alignment horizontal="center" vertical="center"/>
    </xf>
    <xf numFmtId="9" fontId="5" fillId="47" borderId="2" xfId="2" applyFont="1" applyFill="1" applyBorder="1" applyAlignment="1">
      <alignment horizontal="center" vertical="center"/>
    </xf>
    <xf numFmtId="168" fontId="9" fillId="47" borderId="2" xfId="10" applyFill="1">
      <alignment horizontal="center" vertical="center"/>
    </xf>
    <xf numFmtId="0" fontId="37" fillId="8" borderId="2" xfId="0" applyFont="1" applyFill="1" applyBorder="1" applyAlignment="1">
      <alignment horizontal="left" vertical="center" indent="1"/>
    </xf>
    <xf numFmtId="0" fontId="38" fillId="3" borderId="2" xfId="12" applyFont="1" applyFill="1">
      <alignment horizontal="left" vertical="center" indent="2"/>
    </xf>
    <xf numFmtId="0" fontId="37" fillId="9" borderId="2" xfId="0" applyFont="1" applyFill="1" applyBorder="1" applyAlignment="1">
      <alignment horizontal="left" vertical="center" indent="1"/>
    </xf>
    <xf numFmtId="0" fontId="38" fillId="4" borderId="2" xfId="12" applyFont="1" applyFill="1">
      <alignment horizontal="left" vertical="center" indent="2"/>
    </xf>
    <xf numFmtId="0" fontId="37" fillId="6" borderId="2" xfId="0" applyFont="1" applyFill="1" applyBorder="1" applyAlignment="1">
      <alignment horizontal="left" vertical="center" indent="1"/>
    </xf>
    <xf numFmtId="0" fontId="38" fillId="11" borderId="2" xfId="12" applyFont="1" applyFill="1">
      <alignment horizontal="left" vertical="center" indent="2"/>
    </xf>
    <xf numFmtId="0" fontId="37" fillId="5" borderId="2" xfId="0" applyFont="1" applyFill="1" applyBorder="1" applyAlignment="1">
      <alignment horizontal="left" vertical="center" indent="1"/>
    </xf>
    <xf numFmtId="0" fontId="38" fillId="10" borderId="2" xfId="12" applyFont="1" applyFill="1">
      <alignment horizontal="left" vertical="center" indent="2"/>
    </xf>
    <xf numFmtId="0" fontId="37" fillId="45" borderId="2" xfId="0" applyFont="1" applyFill="1" applyBorder="1" applyAlignment="1">
      <alignment horizontal="left" vertical="center" indent="1"/>
    </xf>
    <xf numFmtId="0" fontId="38" fillId="46" borderId="2" xfId="12" applyFont="1" applyFill="1">
      <alignment horizontal="left" vertical="center" indent="2"/>
    </xf>
    <xf numFmtId="0" fontId="37" fillId="47" borderId="2" xfId="0" applyFont="1" applyFill="1" applyBorder="1" applyAlignment="1">
      <alignment horizontal="left" vertical="center" indent="1"/>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10" fillId="0" borderId="0" xfId="6" applyFont="1" applyAlignment="1"/>
    <xf numFmtId="0" fontId="10" fillId="0" borderId="0" xfId="7" applyFont="1" applyAlignment="1"/>
    <xf numFmtId="171" fontId="9" fillId="0" borderId="3" xfId="9" applyNumberFormat="1">
      <alignment horizontal="center" vertical="center"/>
    </xf>
    <xf numFmtId="0" fontId="21" fillId="0" borderId="0" xfId="8" applyFont="1" applyAlignment="1"/>
    <xf numFmtId="0" fontId="21" fillId="0" borderId="7" xfId="8" applyFont="1" applyBorder="1" applyAlignment="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42">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41"/>
      <tableStyleElement type="headerRow" dxfId="40"/>
      <tableStyleElement type="totalRow" dxfId="39"/>
      <tableStyleElement type="firstColumn" dxfId="38"/>
      <tableStyleElement type="lastColumn" dxfId="37"/>
      <tableStyleElement type="firstRowStripe" dxfId="36"/>
      <tableStyleElement type="secondRowStripe" dxfId="35"/>
      <tableStyleElement type="firstColumnStripe" dxfId="34"/>
      <tableStyleElement type="secondColumnStripe" dxfId="3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hyperlink" Target="https://www.vertex42.com/ExcelTemplates/simple-gantt-chart.html?utm_source=ms&amp;utm_medium=file&amp;utm_campaign=office&amp;utm_content=logo" TargetMode="External"/></Relationships>
</file>

<file path=xl/drawings/drawing1.xml><?xml version="1.0" encoding="utf-8"?>
<xdr:wsDr xmlns:xdr="http://purl.oclc.org/ooxml/drawingml/spreadsheetDrawing" xmlns:a="http://purl.oclc.org/ooxml/drawingml/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purl.oclc.org/ooxml/officeDocument/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hyperlink" Target="https://www.vertex42.com/ExcelTemplates/simple-gantt-chart.html?utm_source=ms&amp;utm_medium=file&amp;utm_campaign=office&amp;utm_content=url" TargetMode="External"/><Relationship Id="rId2" Type="http://purl.oclc.org/ooxml/officeDocument/relationships/hyperlink" Target="https://www.vertex42.com/ExcelTemplates/simple-gantt-chart.html?utm_source=ms&amp;utm_medium=file&amp;utm_campaign=office&amp;utm_content=help" TargetMode="External"/><Relationship Id="rId1" Type="http://purl.oclc.org/ooxml/officeDocument/relationships/hyperlink" Target="https://www.vertex42.com/ExcelTemplates/excel-project-management.html?utm_source=ms&amp;utm_medium=file&amp;utm_campaign=office&amp;utm_content=text" TargetMode="External"/><Relationship Id="rId6" Type="http://purl.oclc.org/ooxml/officeDocument/relationships/drawing" Target="../drawings/drawing1.xml"/><Relationship Id="rId5" Type="http://purl.oclc.org/ooxml/officeDocument/relationships/printerSettings" Target="../printerSettings/printerSettings2.bin"/><Relationship Id="rId4" Type="http://purl.oclc.org/ooxml/officeDocument/relationships/hyperlink" Target="https://www.vertex42.com/ExcelTemplates/simple-gantt-chart.html?utm_source=ms&amp;utm_medium=file&amp;utm_campaign=office&amp;utm_content=tex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T42"/>
  <sheetViews>
    <sheetView showGridLines="0" tabSelected="1" showRuler="0" zoomScale="70" zoomScaleNormal="70" zoomScalePageLayoutView="70" workbookViewId="0">
      <pane ySplit="6" topLeftCell="A23" activePane="bottomLeft" state="frozen"/>
      <selection pane="bottomLeft" activeCell="P25" sqref="P25"/>
    </sheetView>
  </sheetViews>
  <sheetFormatPr baseColWidth="10" defaultColWidth="9.140625" defaultRowHeight="30" customHeight="1" x14ac:dyDescent="0.25"/>
  <cols>
    <col min="1" max="1" width="2.7109375" style="37" customWidth="1"/>
    <col min="2" max="2" width="63.85546875" customWidth="1"/>
    <col min="3" max="3" width="8.7109375" hidden="1" customWidth="1"/>
    <col min="4" max="4" width="6.28515625" hidden="1" customWidth="1"/>
    <col min="5" max="5" width="13.140625" style="5" customWidth="1"/>
    <col min="6" max="6" width="17.85546875" customWidth="1"/>
    <col min="7" max="7" width="2.7109375" customWidth="1"/>
    <col min="8" max="8" width="9.42578125" hidden="1" customWidth="1"/>
    <col min="9" max="176" width="3.28515625" customWidth="1"/>
  </cols>
  <sheetData>
    <row r="1" spans="1:176" ht="30" customHeight="1" x14ac:dyDescent="0.45">
      <c r="A1" s="38" t="s">
        <v>0</v>
      </c>
      <c r="B1" s="40" t="s">
        <v>48</v>
      </c>
      <c r="C1" s="1"/>
      <c r="D1" s="2"/>
      <c r="E1" s="4"/>
      <c r="F1" s="26"/>
      <c r="H1" s="2"/>
      <c r="I1" s="50"/>
    </row>
    <row r="2" spans="1:176" ht="30" customHeight="1" x14ac:dyDescent="0.3">
      <c r="A2" s="37" t="s">
        <v>1</v>
      </c>
      <c r="B2" s="97" t="s">
        <v>49</v>
      </c>
      <c r="I2" s="51"/>
    </row>
    <row r="3" spans="1:176" ht="30" customHeight="1" x14ac:dyDescent="0.3">
      <c r="A3" s="37" t="s">
        <v>2</v>
      </c>
      <c r="B3" s="98" t="s">
        <v>50</v>
      </c>
      <c r="C3" s="92"/>
      <c r="D3" s="93"/>
      <c r="E3" s="99" t="d">
        <v>2023-03-21</v>
      </c>
      <c r="F3" s="99"/>
    </row>
    <row r="4" spans="1:176" ht="30" customHeight="1" x14ac:dyDescent="0.25">
      <c r="A4" s="38" t="s">
        <v>3</v>
      </c>
      <c r="C4" s="100" t="s">
        <v>16</v>
      </c>
      <c r="D4" s="101"/>
      <c r="E4">
        <v>1</v>
      </c>
      <c r="I4" s="94" t="d">
        <f>I5</f>
        <v>2023-03-20</v>
      </c>
      <c r="J4" s="95"/>
      <c r="K4" s="95"/>
      <c r="L4" s="95"/>
      <c r="M4" s="95"/>
      <c r="N4" s="95"/>
      <c r="O4" s="96"/>
      <c r="P4" s="94" t="d">
        <f>P5</f>
        <v>2023-03-27</v>
      </c>
      <c r="Q4" s="95"/>
      <c r="R4" s="95"/>
      <c r="S4" s="95"/>
      <c r="T4" s="95"/>
      <c r="U4" s="95"/>
      <c r="V4" s="96"/>
      <c r="W4" s="94" t="d">
        <f>W5</f>
        <v>2023-04-03</v>
      </c>
      <c r="X4" s="95"/>
      <c r="Y4" s="95"/>
      <c r="Z4" s="95"/>
      <c r="AA4" s="95"/>
      <c r="AB4" s="95"/>
      <c r="AC4" s="96"/>
      <c r="AD4" s="94" t="d">
        <f>AD5</f>
        <v>2023-04-10</v>
      </c>
      <c r="AE4" s="95"/>
      <c r="AF4" s="95"/>
      <c r="AG4" s="95"/>
      <c r="AH4" s="95"/>
      <c r="AI4" s="95"/>
      <c r="AJ4" s="96"/>
      <c r="AK4" s="94" t="d">
        <f>AK5</f>
        <v>2023-04-17</v>
      </c>
      <c r="AL4" s="95"/>
      <c r="AM4" s="95"/>
      <c r="AN4" s="95"/>
      <c r="AO4" s="95"/>
      <c r="AP4" s="95"/>
      <c r="AQ4" s="96"/>
      <c r="AR4" s="94" t="d">
        <f>AR5</f>
        <v>2023-04-24</v>
      </c>
      <c r="AS4" s="95"/>
      <c r="AT4" s="95"/>
      <c r="AU4" s="95"/>
      <c r="AV4" s="95"/>
      <c r="AW4" s="95"/>
      <c r="AX4" s="96"/>
      <c r="AY4" s="94" t="d">
        <f>AY5</f>
        <v>2023-05-01</v>
      </c>
      <c r="AZ4" s="95"/>
      <c r="BA4" s="95"/>
      <c r="BB4" s="95"/>
      <c r="BC4" s="95"/>
      <c r="BD4" s="95"/>
      <c r="BE4" s="96"/>
      <c r="BF4" s="94" t="d">
        <f>BF5</f>
        <v>2023-05-08</v>
      </c>
      <c r="BG4" s="95"/>
      <c r="BH4" s="95"/>
      <c r="BI4" s="95"/>
      <c r="BJ4" s="95"/>
      <c r="BK4" s="95"/>
      <c r="BL4" s="96"/>
      <c r="BM4" s="94" t="d">
        <f t="shared" ref="BM4" si="0">BM5</f>
        <v>2023-05-15</v>
      </c>
      <c r="BN4" s="95"/>
      <c r="BO4" s="95"/>
      <c r="BP4" s="95"/>
      <c r="BQ4" s="95"/>
      <c r="BR4" s="95"/>
      <c r="BS4" s="96"/>
      <c r="BT4" s="94" t="d">
        <f t="shared" ref="BT4" si="1">BT5</f>
        <v>2023-05-22</v>
      </c>
      <c r="BU4" s="95"/>
      <c r="BV4" s="95"/>
      <c r="BW4" s="95"/>
      <c r="BX4" s="95"/>
      <c r="BY4" s="95"/>
      <c r="BZ4" s="96"/>
      <c r="CA4" s="94" t="d">
        <f t="shared" ref="CA4" si="2">CA5</f>
        <v>2023-05-29</v>
      </c>
      <c r="CB4" s="95"/>
      <c r="CC4" s="95"/>
      <c r="CD4" s="95"/>
      <c r="CE4" s="95"/>
      <c r="CF4" s="95"/>
      <c r="CG4" s="96"/>
      <c r="CH4" s="94" t="d">
        <f t="shared" ref="CH4" si="3">CH5</f>
        <v>2023-06-05</v>
      </c>
      <c r="CI4" s="95"/>
      <c r="CJ4" s="95"/>
      <c r="CK4" s="95"/>
      <c r="CL4" s="95"/>
      <c r="CM4" s="95"/>
      <c r="CN4" s="96"/>
      <c r="CO4" s="94" t="d">
        <f t="shared" ref="CO4" si="4">CO5</f>
        <v>2023-06-12</v>
      </c>
      <c r="CP4" s="95"/>
      <c r="CQ4" s="95"/>
      <c r="CR4" s="95"/>
      <c r="CS4" s="95"/>
      <c r="CT4" s="95"/>
      <c r="CU4" s="96"/>
      <c r="CV4" s="94" t="d">
        <f t="shared" ref="CV4" si="5">CV5</f>
        <v>2023-06-19</v>
      </c>
      <c r="CW4" s="95"/>
      <c r="CX4" s="95"/>
      <c r="CY4" s="95"/>
      <c r="CZ4" s="95"/>
      <c r="DA4" s="95"/>
      <c r="DB4" s="96"/>
      <c r="DC4" s="94" t="d">
        <f t="shared" ref="DC4" si="6">DC5</f>
        <v>2023-06-26</v>
      </c>
      <c r="DD4" s="95"/>
      <c r="DE4" s="95"/>
      <c r="DF4" s="95"/>
      <c r="DG4" s="95"/>
      <c r="DH4" s="95"/>
      <c r="DI4" s="96"/>
      <c r="DJ4" s="94" t="d">
        <f t="shared" ref="DJ4" si="7">DJ5</f>
        <v>2023-07-03</v>
      </c>
      <c r="DK4" s="95"/>
      <c r="DL4" s="95"/>
      <c r="DM4" s="95"/>
      <c r="DN4" s="95"/>
      <c r="DO4" s="95"/>
      <c r="DP4" s="96"/>
      <c r="DQ4" s="94" t="d">
        <f t="shared" ref="DQ4" si="8">DQ5</f>
        <v>2023-07-10</v>
      </c>
      <c r="DR4" s="95"/>
      <c r="DS4" s="95"/>
      <c r="DT4" s="95"/>
      <c r="DU4" s="95"/>
      <c r="DV4" s="95"/>
      <c r="DW4" s="96"/>
      <c r="DX4" s="94" t="d">
        <f t="shared" ref="DX4" si="9">DX5</f>
        <v>2023-07-17</v>
      </c>
      <c r="DY4" s="95"/>
      <c r="DZ4" s="95"/>
      <c r="EA4" s="95"/>
      <c r="EB4" s="95"/>
      <c r="EC4" s="95"/>
      <c r="ED4" s="96"/>
      <c r="EE4" s="94" t="d">
        <f t="shared" ref="EE4" si="10">EE5</f>
        <v>2023-07-24</v>
      </c>
      <c r="EF4" s="95"/>
      <c r="EG4" s="95"/>
      <c r="EH4" s="95"/>
      <c r="EI4" s="95"/>
      <c r="EJ4" s="95"/>
      <c r="EK4" s="96"/>
      <c r="EL4" s="94" t="d">
        <f t="shared" ref="EL4" si="11">EL5</f>
        <v>2023-07-31</v>
      </c>
      <c r="EM4" s="95"/>
      <c r="EN4" s="95"/>
      <c r="EO4" s="95"/>
      <c r="EP4" s="95"/>
      <c r="EQ4" s="95"/>
      <c r="ER4" s="96"/>
      <c r="ES4" s="94" t="d">
        <f t="shared" ref="ES4" si="12">ES5</f>
        <v>2023-08-07</v>
      </c>
      <c r="ET4" s="95"/>
      <c r="EU4" s="95"/>
      <c r="EV4" s="95"/>
      <c r="EW4" s="95"/>
      <c r="EX4" s="95"/>
      <c r="EY4" s="96"/>
      <c r="EZ4" s="94" t="d">
        <f t="shared" ref="EZ4" si="13">EZ5</f>
        <v>2023-08-14</v>
      </c>
      <c r="FA4" s="95"/>
      <c r="FB4" s="95"/>
      <c r="FC4" s="95"/>
      <c r="FD4" s="95"/>
      <c r="FE4" s="95"/>
      <c r="FF4" s="96"/>
      <c r="FG4" s="94" t="d">
        <f t="shared" ref="FG4" si="14">FG5</f>
        <v>2023-08-21</v>
      </c>
      <c r="FH4" s="95"/>
      <c r="FI4" s="95"/>
      <c r="FJ4" s="95"/>
      <c r="FK4" s="95"/>
      <c r="FL4" s="95"/>
      <c r="FM4" s="96"/>
      <c r="FN4" s="94" t="d">
        <f t="shared" ref="FN4" si="15">FN5</f>
        <v>2023-08-28</v>
      </c>
      <c r="FO4" s="95"/>
      <c r="FP4" s="95"/>
      <c r="FQ4" s="95"/>
      <c r="FR4" s="95"/>
      <c r="FS4" s="95"/>
      <c r="FT4" s="96"/>
    </row>
    <row r="5" spans="1:176" ht="15" customHeight="1" x14ac:dyDescent="0.25">
      <c r="A5" s="38" t="s">
        <v>4</v>
      </c>
      <c r="B5" s="49"/>
      <c r="C5" s="49"/>
      <c r="D5" s="49"/>
      <c r="E5" s="49"/>
      <c r="F5" s="49"/>
      <c r="G5" s="49"/>
      <c r="I5" s="64" t="d">
        <f>Inicio_del_proyecto-WEEKDAY(Inicio_del_proyecto,1)+2+7*(Semana_para_mostrar-1)</f>
        <v>2023-03-20</v>
      </c>
      <c r="J5" s="65" t="d">
        <f>I5+1</f>
        <v>2023-03-21</v>
      </c>
      <c r="K5" s="65" t="d">
        <f t="shared" ref="K5:AX5" si="16">J5+1</f>
        <v>2023-03-22</v>
      </c>
      <c r="L5" s="65" t="d">
        <f t="shared" si="16"/>
        <v>2023-03-23</v>
      </c>
      <c r="M5" s="65" t="d">
        <f t="shared" si="16"/>
        <v>2023-03-24</v>
      </c>
      <c r="N5" s="65" t="d">
        <f t="shared" si="16"/>
        <v>2023-03-25</v>
      </c>
      <c r="O5" s="66" t="d">
        <f t="shared" si="16"/>
        <v>2023-03-26</v>
      </c>
      <c r="P5" s="64" t="d">
        <f>O5+1</f>
        <v>2023-03-27</v>
      </c>
      <c r="Q5" s="65" t="d">
        <f>P5+1</f>
        <v>2023-03-28</v>
      </c>
      <c r="R5" s="65" t="d">
        <f t="shared" si="16"/>
        <v>2023-03-29</v>
      </c>
      <c r="S5" s="65" t="d">
        <f t="shared" si="16"/>
        <v>2023-03-30</v>
      </c>
      <c r="T5" s="65" t="d">
        <f t="shared" si="16"/>
        <v>2023-03-31</v>
      </c>
      <c r="U5" s="65" t="d">
        <f t="shared" si="16"/>
        <v>2023-04-01</v>
      </c>
      <c r="V5" s="66" t="d">
        <f t="shared" si="16"/>
        <v>2023-04-02</v>
      </c>
      <c r="W5" s="64" t="d">
        <f>V5+1</f>
        <v>2023-04-03</v>
      </c>
      <c r="X5" s="65" t="d">
        <f>W5+1</f>
        <v>2023-04-04</v>
      </c>
      <c r="Y5" s="65" t="d">
        <f t="shared" si="16"/>
        <v>2023-04-05</v>
      </c>
      <c r="Z5" s="65" t="d">
        <f t="shared" si="16"/>
        <v>2023-04-06</v>
      </c>
      <c r="AA5" s="65" t="d">
        <f t="shared" si="16"/>
        <v>2023-04-07</v>
      </c>
      <c r="AB5" s="65" t="d">
        <f t="shared" si="16"/>
        <v>2023-04-08</v>
      </c>
      <c r="AC5" s="66" t="d">
        <f t="shared" si="16"/>
        <v>2023-04-09</v>
      </c>
      <c r="AD5" s="64" t="d">
        <f>AC5+1</f>
        <v>2023-04-10</v>
      </c>
      <c r="AE5" s="65" t="d">
        <f>AD5+1</f>
        <v>2023-04-11</v>
      </c>
      <c r="AF5" s="65" t="d">
        <f t="shared" si="16"/>
        <v>2023-04-12</v>
      </c>
      <c r="AG5" s="65" t="d">
        <f t="shared" si="16"/>
        <v>2023-04-13</v>
      </c>
      <c r="AH5" s="65" t="d">
        <f t="shared" si="16"/>
        <v>2023-04-14</v>
      </c>
      <c r="AI5" s="65" t="d">
        <f t="shared" si="16"/>
        <v>2023-04-15</v>
      </c>
      <c r="AJ5" s="66" t="d">
        <f t="shared" si="16"/>
        <v>2023-04-16</v>
      </c>
      <c r="AK5" s="64" t="d">
        <f>AJ5+1</f>
        <v>2023-04-17</v>
      </c>
      <c r="AL5" s="65" t="d">
        <f>AK5+1</f>
        <v>2023-04-18</v>
      </c>
      <c r="AM5" s="65" t="d">
        <f t="shared" si="16"/>
        <v>2023-04-19</v>
      </c>
      <c r="AN5" s="65" t="d">
        <f t="shared" si="16"/>
        <v>2023-04-20</v>
      </c>
      <c r="AO5" s="65" t="d">
        <f t="shared" si="16"/>
        <v>2023-04-21</v>
      </c>
      <c r="AP5" s="65" t="d">
        <f t="shared" si="16"/>
        <v>2023-04-22</v>
      </c>
      <c r="AQ5" s="66" t="d">
        <f t="shared" si="16"/>
        <v>2023-04-23</v>
      </c>
      <c r="AR5" s="64" t="d">
        <f>AQ5+1</f>
        <v>2023-04-24</v>
      </c>
      <c r="AS5" s="65" t="d">
        <f>AR5+1</f>
        <v>2023-04-25</v>
      </c>
      <c r="AT5" s="65" t="d">
        <f t="shared" si="16"/>
        <v>2023-04-26</v>
      </c>
      <c r="AU5" s="65" t="d">
        <f t="shared" si="16"/>
        <v>2023-04-27</v>
      </c>
      <c r="AV5" s="65" t="d">
        <f t="shared" si="16"/>
        <v>2023-04-28</v>
      </c>
      <c r="AW5" s="65" t="d">
        <f t="shared" si="16"/>
        <v>2023-04-29</v>
      </c>
      <c r="AX5" s="66" t="d">
        <f t="shared" si="16"/>
        <v>2023-04-30</v>
      </c>
      <c r="AY5" s="64" t="d">
        <f>AX5+1</f>
        <v>2023-05-01</v>
      </c>
      <c r="AZ5" s="65" t="d">
        <f>AY5+1</f>
        <v>2023-05-02</v>
      </c>
      <c r="BA5" s="65" t="d">
        <f t="shared" ref="BA5:BE5" si="17">AZ5+1</f>
        <v>2023-05-03</v>
      </c>
      <c r="BB5" s="65" t="d">
        <f t="shared" si="17"/>
        <v>2023-05-04</v>
      </c>
      <c r="BC5" s="65" t="d">
        <f t="shared" si="17"/>
        <v>2023-05-05</v>
      </c>
      <c r="BD5" s="65" t="d">
        <f t="shared" si="17"/>
        <v>2023-05-06</v>
      </c>
      <c r="BE5" s="66" t="d">
        <f t="shared" si="17"/>
        <v>2023-05-07</v>
      </c>
      <c r="BF5" s="64" t="d">
        <f>BE5+1</f>
        <v>2023-05-08</v>
      </c>
      <c r="BG5" s="65" t="d">
        <f>BF5+1</f>
        <v>2023-05-09</v>
      </c>
      <c r="BH5" s="65" t="d">
        <f t="shared" ref="BH5:BN5" si="18">BG5+1</f>
        <v>2023-05-10</v>
      </c>
      <c r="BI5" s="65" t="d">
        <f t="shared" si="18"/>
        <v>2023-05-11</v>
      </c>
      <c r="BJ5" s="65" t="d">
        <f t="shared" si="18"/>
        <v>2023-05-12</v>
      </c>
      <c r="BK5" s="65" t="d">
        <f t="shared" si="18"/>
        <v>2023-05-13</v>
      </c>
      <c r="BL5" s="66" t="d">
        <f t="shared" si="18"/>
        <v>2023-05-14</v>
      </c>
      <c r="BM5" s="64" t="d">
        <f t="shared" si="18"/>
        <v>2023-05-15</v>
      </c>
      <c r="BN5" s="65" t="d">
        <f t="shared" si="18"/>
        <v>2023-05-16</v>
      </c>
      <c r="BO5" s="65" t="d">
        <f t="shared" ref="BO5" si="19">BN5+1</f>
        <v>2023-05-17</v>
      </c>
      <c r="BP5" s="65" t="d">
        <f t="shared" ref="BP5" si="20">BO5+1</f>
        <v>2023-05-18</v>
      </c>
      <c r="BQ5" s="65" t="d">
        <f t="shared" ref="BQ5" si="21">BP5+1</f>
        <v>2023-05-19</v>
      </c>
      <c r="BR5" s="65" t="d">
        <f t="shared" ref="BR5" si="22">BQ5+1</f>
        <v>2023-05-20</v>
      </c>
      <c r="BS5" s="66" t="d">
        <f t="shared" ref="BS5:BU5" si="23">BR5+1</f>
        <v>2023-05-21</v>
      </c>
      <c r="BT5" s="64" t="d">
        <f t="shared" si="23"/>
        <v>2023-05-22</v>
      </c>
      <c r="BU5" s="65" t="d">
        <f t="shared" si="23"/>
        <v>2023-05-23</v>
      </c>
      <c r="BV5" s="65" t="d">
        <f t="shared" ref="BV5" si="24">BU5+1</f>
        <v>2023-05-24</v>
      </c>
      <c r="BW5" s="65" t="d">
        <f t="shared" ref="BW5" si="25">BV5+1</f>
        <v>2023-05-25</v>
      </c>
      <c r="BX5" s="65" t="d">
        <f t="shared" ref="BX5" si="26">BW5+1</f>
        <v>2023-05-26</v>
      </c>
      <c r="BY5" s="65" t="d">
        <f t="shared" ref="BY5" si="27">BX5+1</f>
        <v>2023-05-27</v>
      </c>
      <c r="BZ5" s="66" t="d">
        <f t="shared" ref="BZ5:CB5" si="28">BY5+1</f>
        <v>2023-05-28</v>
      </c>
      <c r="CA5" s="64" t="d">
        <f t="shared" si="28"/>
        <v>2023-05-29</v>
      </c>
      <c r="CB5" s="65" t="d">
        <f t="shared" si="28"/>
        <v>2023-05-30</v>
      </c>
      <c r="CC5" s="65" t="d">
        <f t="shared" ref="CC5" si="29">CB5+1</f>
        <v>2023-05-31</v>
      </c>
      <c r="CD5" s="65" t="d">
        <f t="shared" ref="CD5" si="30">CC5+1</f>
        <v>2023-06-01</v>
      </c>
      <c r="CE5" s="65" t="d">
        <f t="shared" ref="CE5" si="31">CD5+1</f>
        <v>2023-06-02</v>
      </c>
      <c r="CF5" s="65" t="d">
        <f t="shared" ref="CF5" si="32">CE5+1</f>
        <v>2023-06-03</v>
      </c>
      <c r="CG5" s="66" t="d">
        <f t="shared" ref="CG5" si="33">CF5+1</f>
        <v>2023-06-04</v>
      </c>
      <c r="CH5" s="64" t="d">
        <f t="shared" ref="CH5" si="34">CG5+1</f>
        <v>2023-06-05</v>
      </c>
      <c r="CI5" s="65" t="d">
        <f t="shared" ref="CI5" si="35">CH5+1</f>
        <v>2023-06-06</v>
      </c>
      <c r="CJ5" s="65" t="d">
        <f t="shared" ref="CJ5" si="36">CI5+1</f>
        <v>2023-06-07</v>
      </c>
      <c r="CK5" s="65" t="d">
        <f t="shared" ref="CK5" si="37">CJ5+1</f>
        <v>2023-06-08</v>
      </c>
      <c r="CL5" s="65" t="d">
        <f t="shared" ref="CL5" si="38">CK5+1</f>
        <v>2023-06-09</v>
      </c>
      <c r="CM5" s="65" t="d">
        <f t="shared" ref="CM5" si="39">CL5+1</f>
        <v>2023-06-10</v>
      </c>
      <c r="CN5" s="66" t="d">
        <f t="shared" ref="CN5" si="40">CM5+1</f>
        <v>2023-06-11</v>
      </c>
      <c r="CO5" s="64" t="d">
        <f t="shared" ref="CO5" si="41">CN5+1</f>
        <v>2023-06-12</v>
      </c>
      <c r="CP5" s="65" t="d">
        <f t="shared" ref="CP5" si="42">CO5+1</f>
        <v>2023-06-13</v>
      </c>
      <c r="CQ5" s="65" t="d">
        <f t="shared" ref="CQ5" si="43">CP5+1</f>
        <v>2023-06-14</v>
      </c>
      <c r="CR5" s="65" t="d">
        <f t="shared" ref="CR5" si="44">CQ5+1</f>
        <v>2023-06-15</v>
      </c>
      <c r="CS5" s="65" t="d">
        <f t="shared" ref="CS5" si="45">CR5+1</f>
        <v>2023-06-16</v>
      </c>
      <c r="CT5" s="65" t="d">
        <f t="shared" ref="CT5" si="46">CS5+1</f>
        <v>2023-06-17</v>
      </c>
      <c r="CU5" s="66" t="d">
        <f t="shared" ref="CU5" si="47">CT5+1</f>
        <v>2023-06-18</v>
      </c>
      <c r="CV5" s="64" t="d">
        <f t="shared" ref="CV5" si="48">CU5+1</f>
        <v>2023-06-19</v>
      </c>
      <c r="CW5" s="65" t="d">
        <f t="shared" ref="CW5" si="49">CV5+1</f>
        <v>2023-06-20</v>
      </c>
      <c r="CX5" s="65" t="d">
        <f t="shared" ref="CX5" si="50">CW5+1</f>
        <v>2023-06-21</v>
      </c>
      <c r="CY5" s="65" t="d">
        <f t="shared" ref="CY5" si="51">CX5+1</f>
        <v>2023-06-22</v>
      </c>
      <c r="CZ5" s="65" t="d">
        <f t="shared" ref="CZ5" si="52">CY5+1</f>
        <v>2023-06-23</v>
      </c>
      <c r="DA5" s="65" t="d">
        <f t="shared" ref="DA5" si="53">CZ5+1</f>
        <v>2023-06-24</v>
      </c>
      <c r="DB5" s="66" t="d">
        <f t="shared" ref="DB5" si="54">DA5+1</f>
        <v>2023-06-25</v>
      </c>
      <c r="DC5" s="64" t="d">
        <f t="shared" ref="DC5" si="55">DB5+1</f>
        <v>2023-06-26</v>
      </c>
      <c r="DD5" s="65" t="d">
        <f t="shared" ref="DD5" si="56">DC5+1</f>
        <v>2023-06-27</v>
      </c>
      <c r="DE5" s="65" t="d">
        <f t="shared" ref="DE5" si="57">DD5+1</f>
        <v>2023-06-28</v>
      </c>
      <c r="DF5" s="65" t="d">
        <f t="shared" ref="DF5" si="58">DE5+1</f>
        <v>2023-06-29</v>
      </c>
      <c r="DG5" s="65" t="d">
        <f t="shared" ref="DG5" si="59">DF5+1</f>
        <v>2023-06-30</v>
      </c>
      <c r="DH5" s="65" t="d">
        <f t="shared" ref="DH5" si="60">DG5+1</f>
        <v>2023-07-01</v>
      </c>
      <c r="DI5" s="66" t="d">
        <f t="shared" ref="DI5" si="61">DH5+1</f>
        <v>2023-07-02</v>
      </c>
      <c r="DJ5" s="64" t="d">
        <f t="shared" ref="DJ5" si="62">DI5+1</f>
        <v>2023-07-03</v>
      </c>
      <c r="DK5" s="65" t="d">
        <f t="shared" ref="DK5" si="63">DJ5+1</f>
        <v>2023-07-04</v>
      </c>
      <c r="DL5" s="65" t="d">
        <f t="shared" ref="DL5" si="64">DK5+1</f>
        <v>2023-07-05</v>
      </c>
      <c r="DM5" s="65" t="d">
        <f t="shared" ref="DM5" si="65">DL5+1</f>
        <v>2023-07-06</v>
      </c>
      <c r="DN5" s="65" t="d">
        <f t="shared" ref="DN5" si="66">DM5+1</f>
        <v>2023-07-07</v>
      </c>
      <c r="DO5" s="65" t="d">
        <f t="shared" ref="DO5" si="67">DN5+1</f>
        <v>2023-07-08</v>
      </c>
      <c r="DP5" s="66" t="d">
        <f t="shared" ref="DP5" si="68">DO5+1</f>
        <v>2023-07-09</v>
      </c>
      <c r="DQ5" s="64" t="d">
        <f t="shared" ref="DQ5" si="69">DP5+1</f>
        <v>2023-07-10</v>
      </c>
      <c r="DR5" s="65" t="d">
        <f t="shared" ref="DR5" si="70">DQ5+1</f>
        <v>2023-07-11</v>
      </c>
      <c r="DS5" s="65" t="d">
        <f t="shared" ref="DS5" si="71">DR5+1</f>
        <v>2023-07-12</v>
      </c>
      <c r="DT5" s="65" t="d">
        <f t="shared" ref="DT5" si="72">DS5+1</f>
        <v>2023-07-13</v>
      </c>
      <c r="DU5" s="65" t="d">
        <f t="shared" ref="DU5" si="73">DT5+1</f>
        <v>2023-07-14</v>
      </c>
      <c r="DV5" s="65" t="d">
        <f t="shared" ref="DV5" si="74">DU5+1</f>
        <v>2023-07-15</v>
      </c>
      <c r="DW5" s="66" t="d">
        <f t="shared" ref="DW5" si="75">DV5+1</f>
        <v>2023-07-16</v>
      </c>
      <c r="DX5" s="64" t="d">
        <f t="shared" ref="DX5" si="76">DW5+1</f>
        <v>2023-07-17</v>
      </c>
      <c r="DY5" s="65" t="d">
        <f t="shared" ref="DY5" si="77">DX5+1</f>
        <v>2023-07-18</v>
      </c>
      <c r="DZ5" s="65" t="d">
        <f t="shared" ref="DZ5" si="78">DY5+1</f>
        <v>2023-07-19</v>
      </c>
      <c r="EA5" s="65" t="d">
        <f t="shared" ref="EA5" si="79">DZ5+1</f>
        <v>2023-07-20</v>
      </c>
      <c r="EB5" s="65" t="d">
        <f t="shared" ref="EB5" si="80">EA5+1</f>
        <v>2023-07-21</v>
      </c>
      <c r="EC5" s="65" t="d">
        <f t="shared" ref="EC5" si="81">EB5+1</f>
        <v>2023-07-22</v>
      </c>
      <c r="ED5" s="66" t="d">
        <f t="shared" ref="ED5" si="82">EC5+1</f>
        <v>2023-07-23</v>
      </c>
      <c r="EE5" s="64" t="d">
        <f t="shared" ref="EE5" si="83">ED5+1</f>
        <v>2023-07-24</v>
      </c>
      <c r="EF5" s="65" t="d">
        <f t="shared" ref="EF5" si="84">EE5+1</f>
        <v>2023-07-25</v>
      </c>
      <c r="EG5" s="65" t="d">
        <f t="shared" ref="EG5" si="85">EF5+1</f>
        <v>2023-07-26</v>
      </c>
      <c r="EH5" s="65" t="d">
        <f t="shared" ref="EH5" si="86">EG5+1</f>
        <v>2023-07-27</v>
      </c>
      <c r="EI5" s="65" t="d">
        <f t="shared" ref="EI5" si="87">EH5+1</f>
        <v>2023-07-28</v>
      </c>
      <c r="EJ5" s="65" t="d">
        <f t="shared" ref="EJ5" si="88">EI5+1</f>
        <v>2023-07-29</v>
      </c>
      <c r="EK5" s="66" t="d">
        <f t="shared" ref="EK5" si="89">EJ5+1</f>
        <v>2023-07-30</v>
      </c>
      <c r="EL5" s="64" t="d">
        <f t="shared" ref="EL5" si="90">EK5+1</f>
        <v>2023-07-31</v>
      </c>
      <c r="EM5" s="65" t="d">
        <f t="shared" ref="EM5" si="91">EL5+1</f>
        <v>2023-08-01</v>
      </c>
      <c r="EN5" s="65" t="d">
        <f t="shared" ref="EN5" si="92">EM5+1</f>
        <v>2023-08-02</v>
      </c>
      <c r="EO5" s="65" t="d">
        <f t="shared" ref="EO5" si="93">EN5+1</f>
        <v>2023-08-03</v>
      </c>
      <c r="EP5" s="65" t="d">
        <f t="shared" ref="EP5" si="94">EO5+1</f>
        <v>2023-08-04</v>
      </c>
      <c r="EQ5" s="65" t="d">
        <f t="shared" ref="EQ5" si="95">EP5+1</f>
        <v>2023-08-05</v>
      </c>
      <c r="ER5" s="66" t="d">
        <f t="shared" ref="ER5" si="96">EQ5+1</f>
        <v>2023-08-06</v>
      </c>
      <c r="ES5" s="64" t="d">
        <f t="shared" ref="ES5" si="97">ER5+1</f>
        <v>2023-08-07</v>
      </c>
      <c r="ET5" s="65" t="d">
        <f t="shared" ref="ET5" si="98">ES5+1</f>
        <v>2023-08-08</v>
      </c>
      <c r="EU5" s="65" t="d">
        <f t="shared" ref="EU5" si="99">ET5+1</f>
        <v>2023-08-09</v>
      </c>
      <c r="EV5" s="65" t="d">
        <f t="shared" ref="EV5" si="100">EU5+1</f>
        <v>2023-08-10</v>
      </c>
      <c r="EW5" s="65" t="d">
        <f t="shared" ref="EW5" si="101">EV5+1</f>
        <v>2023-08-11</v>
      </c>
      <c r="EX5" s="65" t="d">
        <f t="shared" ref="EX5" si="102">EW5+1</f>
        <v>2023-08-12</v>
      </c>
      <c r="EY5" s="66" t="d">
        <f t="shared" ref="EY5" si="103">EX5+1</f>
        <v>2023-08-13</v>
      </c>
      <c r="EZ5" s="64" t="d">
        <f t="shared" ref="EZ5" si="104">EY5+1</f>
        <v>2023-08-14</v>
      </c>
      <c r="FA5" s="65" t="d">
        <f t="shared" ref="FA5" si="105">EZ5+1</f>
        <v>2023-08-15</v>
      </c>
      <c r="FB5" s="65" t="d">
        <f t="shared" ref="FB5" si="106">FA5+1</f>
        <v>2023-08-16</v>
      </c>
      <c r="FC5" s="65" t="d">
        <f t="shared" ref="FC5" si="107">FB5+1</f>
        <v>2023-08-17</v>
      </c>
      <c r="FD5" s="65" t="d">
        <f t="shared" ref="FD5" si="108">FC5+1</f>
        <v>2023-08-18</v>
      </c>
      <c r="FE5" s="65" t="d">
        <f t="shared" ref="FE5" si="109">FD5+1</f>
        <v>2023-08-19</v>
      </c>
      <c r="FF5" s="66" t="d">
        <f t="shared" ref="FF5" si="110">FE5+1</f>
        <v>2023-08-20</v>
      </c>
      <c r="FG5" s="64" t="d">
        <f t="shared" ref="FG5" si="111">FF5+1</f>
        <v>2023-08-21</v>
      </c>
      <c r="FH5" s="65" t="d">
        <f t="shared" ref="FH5" si="112">FG5+1</f>
        <v>2023-08-22</v>
      </c>
      <c r="FI5" s="65" t="d">
        <f t="shared" ref="FI5" si="113">FH5+1</f>
        <v>2023-08-23</v>
      </c>
      <c r="FJ5" s="65" t="d">
        <f t="shared" ref="FJ5" si="114">FI5+1</f>
        <v>2023-08-24</v>
      </c>
      <c r="FK5" s="65" t="d">
        <f t="shared" ref="FK5" si="115">FJ5+1</f>
        <v>2023-08-25</v>
      </c>
      <c r="FL5" s="65" t="d">
        <f t="shared" ref="FL5" si="116">FK5+1</f>
        <v>2023-08-26</v>
      </c>
      <c r="FM5" s="66" t="d">
        <f t="shared" ref="FM5" si="117">FL5+1</f>
        <v>2023-08-27</v>
      </c>
      <c r="FN5" s="64" t="d">
        <f t="shared" ref="FN5" si="118">FM5+1</f>
        <v>2023-08-28</v>
      </c>
      <c r="FO5" s="65" t="d">
        <f t="shared" ref="FO5" si="119">FN5+1</f>
        <v>2023-08-29</v>
      </c>
      <c r="FP5" s="65" t="d">
        <f t="shared" ref="FP5" si="120">FO5+1</f>
        <v>2023-08-30</v>
      </c>
      <c r="FQ5" s="65" t="d">
        <f t="shared" ref="FQ5" si="121">FP5+1</f>
        <v>2023-08-31</v>
      </c>
      <c r="FR5" s="65" t="d">
        <f t="shared" ref="FR5" si="122">FQ5+1</f>
        <v>2023-09-01</v>
      </c>
      <c r="FS5" s="65" t="d">
        <f t="shared" ref="FS5" si="123">FR5+1</f>
        <v>2023-09-02</v>
      </c>
      <c r="FT5" s="66" t="d">
        <f t="shared" ref="FT5" si="124">FS5+1</f>
        <v>2023-09-03</v>
      </c>
    </row>
    <row r="6" spans="1:176" ht="30" customHeight="1" thickBot="1" x14ac:dyDescent="0.3">
      <c r="A6" s="38" t="s">
        <v>5</v>
      </c>
      <c r="B6" s="6" t="s">
        <v>14</v>
      </c>
      <c r="C6" s="7"/>
      <c r="D6" s="7" t="s">
        <v>17</v>
      </c>
      <c r="E6" s="7" t="s">
        <v>18</v>
      </c>
      <c r="F6" s="7" t="s">
        <v>19</v>
      </c>
      <c r="G6" s="7"/>
      <c r="H6" s="7" t="s">
        <v>20</v>
      </c>
      <c r="I6" s="8" t="str">
        <f t="shared" ref="I6" si="125">LEFT(TEXT(I5,"ddd"),1)</f>
        <v>l</v>
      </c>
      <c r="J6" s="8" t="str">
        <f t="shared" ref="J6:AR6" si="126">LEFT(TEXT(J5,"ddd"),1)</f>
        <v>m</v>
      </c>
      <c r="K6" s="8" t="str">
        <f t="shared" si="126"/>
        <v>m</v>
      </c>
      <c r="L6" s="8" t="str">
        <f t="shared" si="126"/>
        <v>j</v>
      </c>
      <c r="M6" s="8" t="str">
        <f t="shared" si="126"/>
        <v>v</v>
      </c>
      <c r="N6" s="8" t="str">
        <f t="shared" si="126"/>
        <v>s</v>
      </c>
      <c r="O6" s="8" t="str">
        <f t="shared" si="126"/>
        <v>d</v>
      </c>
      <c r="P6" s="8" t="str">
        <f t="shared" si="126"/>
        <v>l</v>
      </c>
      <c r="Q6" s="8" t="str">
        <f t="shared" si="126"/>
        <v>m</v>
      </c>
      <c r="R6" s="8" t="str">
        <f t="shared" si="126"/>
        <v>m</v>
      </c>
      <c r="S6" s="8" t="str">
        <f t="shared" si="126"/>
        <v>j</v>
      </c>
      <c r="T6" s="8" t="str">
        <f t="shared" si="126"/>
        <v>v</v>
      </c>
      <c r="U6" s="8" t="str">
        <f t="shared" si="126"/>
        <v>s</v>
      </c>
      <c r="V6" s="8" t="str">
        <f t="shared" si="126"/>
        <v>d</v>
      </c>
      <c r="W6" s="8" t="str">
        <f t="shared" si="126"/>
        <v>l</v>
      </c>
      <c r="X6" s="8" t="str">
        <f t="shared" si="126"/>
        <v>m</v>
      </c>
      <c r="Y6" s="8" t="str">
        <f t="shared" si="126"/>
        <v>m</v>
      </c>
      <c r="Z6" s="8" t="str">
        <f t="shared" si="126"/>
        <v>j</v>
      </c>
      <c r="AA6" s="8" t="str">
        <f t="shared" si="126"/>
        <v>v</v>
      </c>
      <c r="AB6" s="8" t="str">
        <f t="shared" si="126"/>
        <v>s</v>
      </c>
      <c r="AC6" s="8" t="str">
        <f t="shared" si="126"/>
        <v>d</v>
      </c>
      <c r="AD6" s="8" t="str">
        <f t="shared" si="126"/>
        <v>l</v>
      </c>
      <c r="AE6" s="8" t="str">
        <f t="shared" si="126"/>
        <v>m</v>
      </c>
      <c r="AF6" s="8" t="str">
        <f t="shared" si="126"/>
        <v>m</v>
      </c>
      <c r="AG6" s="8" t="str">
        <f t="shared" si="126"/>
        <v>j</v>
      </c>
      <c r="AH6" s="8" t="str">
        <f t="shared" si="126"/>
        <v>v</v>
      </c>
      <c r="AI6" s="8" t="str">
        <f t="shared" si="126"/>
        <v>s</v>
      </c>
      <c r="AJ6" s="8" t="str">
        <f t="shared" si="126"/>
        <v>d</v>
      </c>
      <c r="AK6" s="8" t="str">
        <f t="shared" si="126"/>
        <v>l</v>
      </c>
      <c r="AL6" s="8" t="str">
        <f t="shared" si="126"/>
        <v>m</v>
      </c>
      <c r="AM6" s="8" t="str">
        <f t="shared" si="126"/>
        <v>m</v>
      </c>
      <c r="AN6" s="8" t="str">
        <f t="shared" si="126"/>
        <v>j</v>
      </c>
      <c r="AO6" s="8" t="str">
        <f t="shared" si="126"/>
        <v>v</v>
      </c>
      <c r="AP6" s="8" t="str">
        <f t="shared" si="126"/>
        <v>s</v>
      </c>
      <c r="AQ6" s="8" t="str">
        <f t="shared" si="126"/>
        <v>d</v>
      </c>
      <c r="AR6" s="8" t="str">
        <f t="shared" si="126"/>
        <v>l</v>
      </c>
      <c r="AS6" s="8" t="str">
        <f t="shared" ref="AS6:BL6" si="127">LEFT(TEXT(AS5,"ddd"),1)</f>
        <v>m</v>
      </c>
      <c r="AT6" s="8" t="str">
        <f t="shared" si="127"/>
        <v>m</v>
      </c>
      <c r="AU6" s="8" t="str">
        <f t="shared" si="127"/>
        <v>j</v>
      </c>
      <c r="AV6" s="8" t="str">
        <f t="shared" si="127"/>
        <v>v</v>
      </c>
      <c r="AW6" s="8" t="str">
        <f t="shared" si="127"/>
        <v>s</v>
      </c>
      <c r="AX6" s="8" t="str">
        <f t="shared" si="127"/>
        <v>d</v>
      </c>
      <c r="AY6" s="8" t="str">
        <f t="shared" si="127"/>
        <v>l</v>
      </c>
      <c r="AZ6" s="8" t="str">
        <f t="shared" si="127"/>
        <v>m</v>
      </c>
      <c r="BA6" s="8" t="str">
        <f t="shared" si="127"/>
        <v>m</v>
      </c>
      <c r="BB6" s="8" t="str">
        <f t="shared" si="127"/>
        <v>j</v>
      </c>
      <c r="BC6" s="8" t="str">
        <f t="shared" si="127"/>
        <v>v</v>
      </c>
      <c r="BD6" s="8" t="str">
        <f t="shared" si="127"/>
        <v>s</v>
      </c>
      <c r="BE6" s="8" t="str">
        <f t="shared" si="127"/>
        <v>d</v>
      </c>
      <c r="BF6" s="8" t="str">
        <f t="shared" si="127"/>
        <v>l</v>
      </c>
      <c r="BG6" s="8" t="str">
        <f t="shared" si="127"/>
        <v>m</v>
      </c>
      <c r="BH6" s="8" t="str">
        <f t="shared" si="127"/>
        <v>m</v>
      </c>
      <c r="BI6" s="8" t="str">
        <f t="shared" si="127"/>
        <v>j</v>
      </c>
      <c r="BJ6" s="8" t="str">
        <f t="shared" si="127"/>
        <v>v</v>
      </c>
      <c r="BK6" s="8" t="str">
        <f t="shared" si="127"/>
        <v>s</v>
      </c>
      <c r="BL6" s="8" t="str">
        <f t="shared" si="127"/>
        <v>d</v>
      </c>
      <c r="BM6" s="8" t="str">
        <f t="shared" ref="BM6:CG6" si="128">LEFT(TEXT(BM5,"ddd"),1)</f>
        <v>l</v>
      </c>
      <c r="BN6" s="8" t="str">
        <f t="shared" si="128"/>
        <v>m</v>
      </c>
      <c r="BO6" s="8" t="str">
        <f t="shared" si="128"/>
        <v>m</v>
      </c>
      <c r="BP6" s="8" t="str">
        <f t="shared" si="128"/>
        <v>j</v>
      </c>
      <c r="BQ6" s="8" t="str">
        <f t="shared" si="128"/>
        <v>v</v>
      </c>
      <c r="BR6" s="8" t="str">
        <f t="shared" si="128"/>
        <v>s</v>
      </c>
      <c r="BS6" s="8" t="str">
        <f t="shared" si="128"/>
        <v>d</v>
      </c>
      <c r="BT6" s="8" t="str">
        <f t="shared" si="128"/>
        <v>l</v>
      </c>
      <c r="BU6" s="8" t="str">
        <f t="shared" si="128"/>
        <v>m</v>
      </c>
      <c r="BV6" s="8" t="str">
        <f t="shared" si="128"/>
        <v>m</v>
      </c>
      <c r="BW6" s="8" t="str">
        <f t="shared" si="128"/>
        <v>j</v>
      </c>
      <c r="BX6" s="8" t="str">
        <f t="shared" si="128"/>
        <v>v</v>
      </c>
      <c r="BY6" s="8" t="str">
        <f t="shared" si="128"/>
        <v>s</v>
      </c>
      <c r="BZ6" s="8" t="str">
        <f t="shared" si="128"/>
        <v>d</v>
      </c>
      <c r="CA6" s="8" t="str">
        <f t="shared" si="128"/>
        <v>l</v>
      </c>
      <c r="CB6" s="8" t="str">
        <f t="shared" si="128"/>
        <v>m</v>
      </c>
      <c r="CC6" s="8" t="str">
        <f t="shared" si="128"/>
        <v>m</v>
      </c>
      <c r="CD6" s="8" t="str">
        <f t="shared" si="128"/>
        <v>j</v>
      </c>
      <c r="CE6" s="8" t="str">
        <f t="shared" si="128"/>
        <v>v</v>
      </c>
      <c r="CF6" s="8" t="str">
        <f t="shared" si="128"/>
        <v>s</v>
      </c>
      <c r="CG6" s="8" t="str">
        <f t="shared" si="128"/>
        <v>d</v>
      </c>
      <c r="CH6" s="8" t="str">
        <f t="shared" ref="CH6:DI6" si="129">LEFT(TEXT(CH5,"ddd"),1)</f>
        <v>l</v>
      </c>
      <c r="CI6" s="8" t="str">
        <f t="shared" si="129"/>
        <v>m</v>
      </c>
      <c r="CJ6" s="8" t="str">
        <f t="shared" si="129"/>
        <v>m</v>
      </c>
      <c r="CK6" s="8" t="str">
        <f t="shared" si="129"/>
        <v>j</v>
      </c>
      <c r="CL6" s="8" t="str">
        <f t="shared" si="129"/>
        <v>v</v>
      </c>
      <c r="CM6" s="8" t="str">
        <f t="shared" si="129"/>
        <v>s</v>
      </c>
      <c r="CN6" s="8" t="str">
        <f t="shared" si="129"/>
        <v>d</v>
      </c>
      <c r="CO6" s="8" t="str">
        <f t="shared" si="129"/>
        <v>l</v>
      </c>
      <c r="CP6" s="8" t="str">
        <f t="shared" si="129"/>
        <v>m</v>
      </c>
      <c r="CQ6" s="8" t="str">
        <f t="shared" si="129"/>
        <v>m</v>
      </c>
      <c r="CR6" s="8" t="str">
        <f t="shared" si="129"/>
        <v>j</v>
      </c>
      <c r="CS6" s="8" t="str">
        <f t="shared" si="129"/>
        <v>v</v>
      </c>
      <c r="CT6" s="8" t="str">
        <f t="shared" si="129"/>
        <v>s</v>
      </c>
      <c r="CU6" s="8" t="str">
        <f t="shared" si="129"/>
        <v>d</v>
      </c>
      <c r="CV6" s="8" t="str">
        <f t="shared" si="129"/>
        <v>l</v>
      </c>
      <c r="CW6" s="8" t="str">
        <f t="shared" si="129"/>
        <v>m</v>
      </c>
      <c r="CX6" s="8" t="str">
        <f t="shared" si="129"/>
        <v>m</v>
      </c>
      <c r="CY6" s="8" t="str">
        <f t="shared" si="129"/>
        <v>j</v>
      </c>
      <c r="CZ6" s="8" t="str">
        <f t="shared" si="129"/>
        <v>v</v>
      </c>
      <c r="DA6" s="8" t="str">
        <f t="shared" si="129"/>
        <v>s</v>
      </c>
      <c r="DB6" s="8" t="str">
        <f t="shared" si="129"/>
        <v>d</v>
      </c>
      <c r="DC6" s="8" t="str">
        <f t="shared" si="129"/>
        <v>l</v>
      </c>
      <c r="DD6" s="8" t="str">
        <f t="shared" si="129"/>
        <v>m</v>
      </c>
      <c r="DE6" s="8" t="str">
        <f t="shared" si="129"/>
        <v>m</v>
      </c>
      <c r="DF6" s="8" t="str">
        <f t="shared" si="129"/>
        <v>j</v>
      </c>
      <c r="DG6" s="8" t="str">
        <f t="shared" si="129"/>
        <v>v</v>
      </c>
      <c r="DH6" s="8" t="str">
        <f t="shared" si="129"/>
        <v>s</v>
      </c>
      <c r="DI6" s="8" t="str">
        <f t="shared" si="129"/>
        <v>d</v>
      </c>
      <c r="DJ6" s="8" t="str">
        <f t="shared" ref="DJ6:ED6" si="130">LEFT(TEXT(DJ5,"ddd"),1)</f>
        <v>l</v>
      </c>
      <c r="DK6" s="8" t="str">
        <f t="shared" si="130"/>
        <v>m</v>
      </c>
      <c r="DL6" s="8" t="str">
        <f t="shared" si="130"/>
        <v>m</v>
      </c>
      <c r="DM6" s="8" t="str">
        <f t="shared" si="130"/>
        <v>j</v>
      </c>
      <c r="DN6" s="8" t="str">
        <f t="shared" si="130"/>
        <v>v</v>
      </c>
      <c r="DO6" s="8" t="str">
        <f t="shared" si="130"/>
        <v>s</v>
      </c>
      <c r="DP6" s="8" t="str">
        <f t="shared" si="130"/>
        <v>d</v>
      </c>
      <c r="DQ6" s="8" t="str">
        <f t="shared" si="130"/>
        <v>l</v>
      </c>
      <c r="DR6" s="8" t="str">
        <f t="shared" si="130"/>
        <v>m</v>
      </c>
      <c r="DS6" s="8" t="str">
        <f t="shared" si="130"/>
        <v>m</v>
      </c>
      <c r="DT6" s="8" t="str">
        <f t="shared" si="130"/>
        <v>j</v>
      </c>
      <c r="DU6" s="8" t="str">
        <f t="shared" si="130"/>
        <v>v</v>
      </c>
      <c r="DV6" s="8" t="str">
        <f t="shared" si="130"/>
        <v>s</v>
      </c>
      <c r="DW6" s="8" t="str">
        <f t="shared" si="130"/>
        <v>d</v>
      </c>
      <c r="DX6" s="8" t="str">
        <f t="shared" si="130"/>
        <v>l</v>
      </c>
      <c r="DY6" s="8" t="str">
        <f t="shared" si="130"/>
        <v>m</v>
      </c>
      <c r="DZ6" s="8" t="str">
        <f t="shared" si="130"/>
        <v>m</v>
      </c>
      <c r="EA6" s="8" t="str">
        <f t="shared" si="130"/>
        <v>j</v>
      </c>
      <c r="EB6" s="8" t="str">
        <f t="shared" si="130"/>
        <v>v</v>
      </c>
      <c r="EC6" s="8" t="str">
        <f t="shared" si="130"/>
        <v>s</v>
      </c>
      <c r="ED6" s="8" t="str">
        <f t="shared" si="130"/>
        <v>d</v>
      </c>
      <c r="EE6" s="8" t="str">
        <f t="shared" ref="EE6:ER6" si="131">LEFT(TEXT(EE5,"ddd"),1)</f>
        <v>l</v>
      </c>
      <c r="EF6" s="8" t="str">
        <f t="shared" si="131"/>
        <v>m</v>
      </c>
      <c r="EG6" s="8" t="str">
        <f t="shared" si="131"/>
        <v>m</v>
      </c>
      <c r="EH6" s="8" t="str">
        <f t="shared" si="131"/>
        <v>j</v>
      </c>
      <c r="EI6" s="8" t="str">
        <f t="shared" si="131"/>
        <v>v</v>
      </c>
      <c r="EJ6" s="8" t="str">
        <f t="shared" si="131"/>
        <v>s</v>
      </c>
      <c r="EK6" s="8" t="str">
        <f t="shared" si="131"/>
        <v>d</v>
      </c>
      <c r="EL6" s="8" t="str">
        <f t="shared" si="131"/>
        <v>l</v>
      </c>
      <c r="EM6" s="8" t="str">
        <f t="shared" si="131"/>
        <v>m</v>
      </c>
      <c r="EN6" s="8" t="str">
        <f t="shared" si="131"/>
        <v>m</v>
      </c>
      <c r="EO6" s="8" t="str">
        <f t="shared" si="131"/>
        <v>j</v>
      </c>
      <c r="EP6" s="8" t="str">
        <f t="shared" si="131"/>
        <v>v</v>
      </c>
      <c r="EQ6" s="8" t="str">
        <f t="shared" si="131"/>
        <v>s</v>
      </c>
      <c r="ER6" s="8" t="str">
        <f t="shared" si="131"/>
        <v>d</v>
      </c>
      <c r="ES6" s="8" t="str">
        <f t="shared" ref="ES6:EY6" si="132">LEFT(TEXT(ES5,"ddd"),1)</f>
        <v>l</v>
      </c>
      <c r="ET6" s="8" t="str">
        <f t="shared" si="132"/>
        <v>m</v>
      </c>
      <c r="EU6" s="8" t="str">
        <f t="shared" si="132"/>
        <v>m</v>
      </c>
      <c r="EV6" s="8" t="str">
        <f t="shared" si="132"/>
        <v>j</v>
      </c>
      <c r="EW6" s="8" t="str">
        <f t="shared" si="132"/>
        <v>v</v>
      </c>
      <c r="EX6" s="8" t="str">
        <f t="shared" si="132"/>
        <v>s</v>
      </c>
      <c r="EY6" s="8" t="str">
        <f t="shared" si="132"/>
        <v>d</v>
      </c>
      <c r="EZ6" s="8" t="str">
        <f t="shared" ref="EZ6:FT6" si="133">LEFT(TEXT(EZ5,"ddd"),1)</f>
        <v>l</v>
      </c>
      <c r="FA6" s="8" t="str">
        <f t="shared" si="133"/>
        <v>m</v>
      </c>
      <c r="FB6" s="8" t="str">
        <f t="shared" si="133"/>
        <v>m</v>
      </c>
      <c r="FC6" s="8" t="str">
        <f t="shared" si="133"/>
        <v>j</v>
      </c>
      <c r="FD6" s="8" t="str">
        <f t="shared" si="133"/>
        <v>v</v>
      </c>
      <c r="FE6" s="8" t="str">
        <f t="shared" si="133"/>
        <v>s</v>
      </c>
      <c r="FF6" s="8" t="str">
        <f t="shared" si="133"/>
        <v>d</v>
      </c>
      <c r="FG6" s="8" t="str">
        <f t="shared" si="133"/>
        <v>l</v>
      </c>
      <c r="FH6" s="8" t="str">
        <f t="shared" si="133"/>
        <v>m</v>
      </c>
      <c r="FI6" s="8" t="str">
        <f t="shared" si="133"/>
        <v>m</v>
      </c>
      <c r="FJ6" s="8" t="str">
        <f t="shared" si="133"/>
        <v>j</v>
      </c>
      <c r="FK6" s="8" t="str">
        <f t="shared" si="133"/>
        <v>v</v>
      </c>
      <c r="FL6" s="8" t="str">
        <f t="shared" si="133"/>
        <v>s</v>
      </c>
      <c r="FM6" s="8" t="str">
        <f t="shared" si="133"/>
        <v>d</v>
      </c>
      <c r="FN6" s="8" t="str">
        <f t="shared" si="133"/>
        <v>l</v>
      </c>
      <c r="FO6" s="8" t="str">
        <f t="shared" si="133"/>
        <v>m</v>
      </c>
      <c r="FP6" s="8" t="str">
        <f t="shared" si="133"/>
        <v>m</v>
      </c>
      <c r="FQ6" s="8" t="str">
        <f t="shared" si="133"/>
        <v>j</v>
      </c>
      <c r="FR6" s="8" t="str">
        <f t="shared" si="133"/>
        <v>v</v>
      </c>
      <c r="FS6" s="8" t="str">
        <f t="shared" si="133"/>
        <v>s</v>
      </c>
      <c r="FT6" s="8" t="str">
        <f t="shared" si="133"/>
        <v>d</v>
      </c>
    </row>
    <row r="7" spans="1:176" ht="30" hidden="1" customHeight="1" thickBot="1" x14ac:dyDescent="0.3">
      <c r="A7" s="37" t="s">
        <v>6</v>
      </c>
      <c r="C7" s="39"/>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row>
    <row r="8" spans="1:176" s="3" customFormat="1" ht="30" customHeight="1" thickBot="1" x14ac:dyDescent="0.3">
      <c r="A8" s="38" t="s">
        <v>7</v>
      </c>
      <c r="B8" s="81" t="s">
        <v>51</v>
      </c>
      <c r="C8" s="41"/>
      <c r="D8" s="11"/>
      <c r="E8" s="53" t="d">
        <f>E9</f>
        <v>2023-03-21</v>
      </c>
      <c r="F8" s="54" t="d">
        <f>F14</f>
        <v>2023-04-30</v>
      </c>
      <c r="G8" s="10"/>
      <c r="H8" s="10">
        <f t="shared" ref="H8:H41" si="134">IF(OR(ISBLANK(task_start),ISBLANK(task_end)),"",task_end-task_start+1)</f>
        <v>41</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row>
    <row r="9" spans="1:176" s="3" customFormat="1" ht="30" customHeight="1" thickBot="1" x14ac:dyDescent="0.3">
      <c r="A9" s="38" t="s">
        <v>8</v>
      </c>
      <c r="B9" s="82" t="s">
        <v>52</v>
      </c>
      <c r="C9" s="42"/>
      <c r="D9" s="12">
        <v>1</v>
      </c>
      <c r="E9" s="67" t="d">
        <f>Inicio_del_proyecto</f>
        <v>2023-03-21</v>
      </c>
      <c r="F9" s="67" t="d">
        <f>E9+1</f>
        <v>2023-03-22</v>
      </c>
      <c r="G9" s="10"/>
      <c r="H9" s="10">
        <f t="shared" si="134"/>
        <v>2</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row>
    <row r="10" spans="1:176" s="3" customFormat="1" ht="30" customHeight="1" thickBot="1" x14ac:dyDescent="0.3">
      <c r="A10" s="38" t="s">
        <v>9</v>
      </c>
      <c r="B10" s="82" t="s">
        <v>53</v>
      </c>
      <c r="C10" s="42"/>
      <c r="D10" s="12">
        <v>0</v>
      </c>
      <c r="E10" s="67" t="d">
        <f>F9+1</f>
        <v>2023-03-23</v>
      </c>
      <c r="F10" s="67" t="d">
        <f>F14</f>
        <v>2023-04-30</v>
      </c>
      <c r="G10" s="10"/>
      <c r="H10" s="10">
        <f t="shared" si="134"/>
        <v>39</v>
      </c>
      <c r="I10" s="23"/>
      <c r="J10" s="23"/>
      <c r="K10" s="23"/>
      <c r="L10" s="23"/>
      <c r="M10" s="23"/>
      <c r="N10" s="23"/>
      <c r="O10" s="23"/>
      <c r="P10" s="23"/>
      <c r="Q10" s="23"/>
      <c r="R10" s="23"/>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row>
    <row r="11" spans="1:176" s="3" customFormat="1" ht="30" customHeight="1" thickBot="1" x14ac:dyDescent="0.3">
      <c r="A11" s="37"/>
      <c r="B11" s="82" t="s">
        <v>54</v>
      </c>
      <c r="C11" s="42"/>
      <c r="D11" s="12">
        <v>1</v>
      </c>
      <c r="E11" s="67" t="d">
        <f>E10+3</f>
        <v>2023-03-26</v>
      </c>
      <c r="F11" s="67" t="d">
        <f>F14</f>
        <v>2023-04-30</v>
      </c>
      <c r="G11" s="10"/>
      <c r="H11" s="10">
        <f t="shared" si="134"/>
        <v>36</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row>
    <row r="12" spans="1:176" s="3" customFormat="1" ht="30" customHeight="1" thickBot="1" x14ac:dyDescent="0.3">
      <c r="A12" s="37"/>
      <c r="B12" s="82" t="s">
        <v>55</v>
      </c>
      <c r="C12" s="42"/>
      <c r="D12" s="12">
        <v>0</v>
      </c>
      <c r="E12" s="67" t="d">
        <f>E11</f>
        <v>2023-03-26</v>
      </c>
      <c r="F12" s="67" t="d">
        <f>E12+14</f>
        <v>2023-04-09</v>
      </c>
      <c r="G12" s="10"/>
      <c r="H12" s="10">
        <f t="shared" si="134"/>
        <v>15</v>
      </c>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row>
    <row r="13" spans="1:176" s="3" customFormat="1" ht="30" customHeight="1" thickBot="1" x14ac:dyDescent="0.3">
      <c r="A13" s="37"/>
      <c r="B13" s="82" t="s">
        <v>56</v>
      </c>
      <c r="C13" s="42"/>
      <c r="D13" s="12">
        <v>1</v>
      </c>
      <c r="E13" s="67" t="d">
        <f>F12+1</f>
        <v>2023-04-10</v>
      </c>
      <c r="F13" s="67" t="d">
        <f>E13+13</f>
        <v>2023-04-23</v>
      </c>
      <c r="G13" s="10"/>
      <c r="H13" s="10">
        <f t="shared" si="134"/>
        <v>14</v>
      </c>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row>
    <row r="14" spans="1:176" s="3" customFormat="1" ht="30" customHeight="1" thickBot="1" x14ac:dyDescent="0.3">
      <c r="A14" s="37"/>
      <c r="B14" s="82" t="s">
        <v>57</v>
      </c>
      <c r="C14" s="42"/>
      <c r="D14" s="12">
        <v>0</v>
      </c>
      <c r="E14" s="67" t="d">
        <f>F13+1</f>
        <v>2023-04-24</v>
      </c>
      <c r="F14" s="67" t="d">
        <f>E14+6</f>
        <v>2023-04-30</v>
      </c>
      <c r="G14" s="10"/>
      <c r="H14" s="10">
        <f t="shared" si="134"/>
        <v>7</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row>
    <row r="15" spans="1:176" s="3" customFormat="1" ht="30" customHeight="1" thickBot="1" x14ac:dyDescent="0.3">
      <c r="A15" s="38" t="s">
        <v>10</v>
      </c>
      <c r="B15" s="83" t="s">
        <v>58</v>
      </c>
      <c r="C15" s="43"/>
      <c r="D15" s="13"/>
      <c r="E15" s="55" t="d">
        <v>2023-04-14</v>
      </c>
      <c r="F15" s="56" t="d">
        <f>F28</f>
        <v>2023-05-30</v>
      </c>
      <c r="G15" s="10"/>
      <c r="H15" s="10">
        <f t="shared" si="134"/>
        <v>47</v>
      </c>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row>
    <row r="16" spans="1:176" s="3" customFormat="1" ht="30" customHeight="1" thickBot="1" x14ac:dyDescent="0.3">
      <c r="A16" s="38"/>
      <c r="B16" s="84" t="s">
        <v>59</v>
      </c>
      <c r="C16" s="44"/>
      <c r="D16" s="14">
        <v>1</v>
      </c>
      <c r="E16" s="68" t="d">
        <f>E15</f>
        <v>2023-04-14</v>
      </c>
      <c r="F16" s="68" t="d">
        <f>E16+13</f>
        <v>2023-04-27</v>
      </c>
      <c r="G16" s="10"/>
      <c r="H16" s="10">
        <f t="shared" si="134"/>
        <v>14</v>
      </c>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row>
    <row r="17" spans="1:176" s="3" customFormat="1" ht="30" customHeight="1" thickBot="1" x14ac:dyDescent="0.3">
      <c r="A17" s="37"/>
      <c r="B17" s="84" t="s">
        <v>60</v>
      </c>
      <c r="C17" s="44"/>
      <c r="D17" s="14">
        <v>0</v>
      </c>
      <c r="E17" s="68" t="d">
        <f>E16</f>
        <v>2023-04-14</v>
      </c>
      <c r="F17" s="68" t="d">
        <f>E17+6</f>
        <v>2023-04-20</v>
      </c>
      <c r="G17" s="10"/>
      <c r="H17" s="10">
        <f t="shared" si="134"/>
        <v>7</v>
      </c>
      <c r="I17" s="23"/>
      <c r="J17" s="23"/>
      <c r="K17" s="23"/>
      <c r="L17" s="23"/>
      <c r="M17" s="23"/>
      <c r="N17" s="23"/>
      <c r="O17" s="23"/>
      <c r="P17" s="23"/>
      <c r="Q17" s="23"/>
      <c r="R17" s="23"/>
      <c r="S17" s="23"/>
      <c r="T17" s="23"/>
      <c r="U17" s="24"/>
      <c r="V17" s="24"/>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row>
    <row r="18" spans="1:176" s="3" customFormat="1" ht="30" customHeight="1" thickBot="1" x14ac:dyDescent="0.3">
      <c r="A18" s="37"/>
      <c r="B18" s="84" t="s">
        <v>61</v>
      </c>
      <c r="C18" s="44"/>
      <c r="D18" s="14">
        <v>1</v>
      </c>
      <c r="E18" s="68" t="d">
        <f>F17+1</f>
        <v>2023-04-21</v>
      </c>
      <c r="F18" s="68" t="d">
        <f>E18+4</f>
        <v>2023-04-25</v>
      </c>
      <c r="G18" s="10"/>
      <c r="H18" s="10">
        <f t="shared" si="134"/>
        <v>5</v>
      </c>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row>
    <row r="19" spans="1:176" s="3" customFormat="1" ht="30" customHeight="1" thickBot="1" x14ac:dyDescent="0.3">
      <c r="A19" s="37"/>
      <c r="B19" s="84" t="s">
        <v>71</v>
      </c>
      <c r="C19" s="44"/>
      <c r="D19" s="14">
        <v>0</v>
      </c>
      <c r="E19" s="68" t="d">
        <f>F18+1</f>
        <v>2023-04-26</v>
      </c>
      <c r="F19" s="68" t="d">
        <f>E19+4</f>
        <v>2023-04-30</v>
      </c>
      <c r="G19" s="10"/>
      <c r="H19" s="10">
        <f t="shared" si="134"/>
        <v>5</v>
      </c>
      <c r="I19" s="23"/>
      <c r="J19" s="23"/>
      <c r="K19" s="23"/>
      <c r="L19" s="23"/>
      <c r="M19" s="23"/>
      <c r="N19" s="23"/>
      <c r="O19" s="23"/>
      <c r="P19" s="23"/>
      <c r="Q19" s="23"/>
      <c r="R19" s="23"/>
      <c r="S19" s="23"/>
      <c r="T19" s="23"/>
      <c r="U19" s="23"/>
      <c r="V19" s="23"/>
      <c r="W19" s="23"/>
      <c r="X19" s="23"/>
      <c r="Y19" s="24"/>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row>
    <row r="20" spans="1:176" s="3" customFormat="1" ht="30" customHeight="1" thickBot="1" x14ac:dyDescent="0.3">
      <c r="A20" s="37"/>
      <c r="B20" s="84" t="s">
        <v>62</v>
      </c>
      <c r="C20" s="44"/>
      <c r="D20" s="14">
        <v>1</v>
      </c>
      <c r="E20" s="68" t="d">
        <f>F19+1</f>
        <v>2023-05-01</v>
      </c>
      <c r="F20" s="68" t="d">
        <f>F28</f>
        <v>2023-05-30</v>
      </c>
      <c r="G20" s="10"/>
      <c r="H20" s="10">
        <f t="shared" si="134"/>
        <v>30</v>
      </c>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row>
    <row r="21" spans="1:176" s="3" customFormat="1" ht="30" customHeight="1" thickBot="1" x14ac:dyDescent="0.3">
      <c r="A21" s="37"/>
      <c r="B21" s="84" t="s">
        <v>63</v>
      </c>
      <c r="C21" s="44"/>
      <c r="D21" s="14">
        <v>0</v>
      </c>
      <c r="E21" s="68" t="d">
        <f>E20</f>
        <v>2023-05-01</v>
      </c>
      <c r="F21" s="68" t="d">
        <f>E21+5</f>
        <v>2023-05-06</v>
      </c>
      <c r="G21" s="10"/>
      <c r="H21" s="10">
        <f t="shared" si="134"/>
        <v>6</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row>
    <row r="22" spans="1:176" s="3" customFormat="1" ht="30" customHeight="1" thickBot="1" x14ac:dyDescent="0.3">
      <c r="A22" s="37"/>
      <c r="B22" s="84" t="s">
        <v>64</v>
      </c>
      <c r="C22" s="44"/>
      <c r="D22" s="14">
        <v>1</v>
      </c>
      <c r="E22" s="68" t="d">
        <f>F21+1</f>
        <v>2023-05-07</v>
      </c>
      <c r="F22" s="68" t="d">
        <f>F28</f>
        <v>2023-05-30</v>
      </c>
      <c r="G22" s="10"/>
      <c r="H22" s="10">
        <f t="shared" si="134"/>
        <v>24</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row>
    <row r="23" spans="1:176" s="3" customFormat="1" ht="30" customHeight="1" thickBot="1" x14ac:dyDescent="0.3">
      <c r="A23" s="37"/>
      <c r="B23" s="84" t="s">
        <v>65</v>
      </c>
      <c r="C23" s="44"/>
      <c r="D23" s="14">
        <v>0</v>
      </c>
      <c r="E23" s="68" t="d">
        <f>E22</f>
        <v>2023-05-07</v>
      </c>
      <c r="F23" s="68" t="d">
        <f>E23+3</f>
        <v>2023-05-10</v>
      </c>
      <c r="G23" s="10"/>
      <c r="H23" s="10">
        <f t="shared" si="134"/>
        <v>4</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row>
    <row r="24" spans="1:176" s="3" customFormat="1" ht="30" customHeight="1" thickBot="1" x14ac:dyDescent="0.3">
      <c r="A24" s="37"/>
      <c r="B24" s="84" t="s">
        <v>66</v>
      </c>
      <c r="C24" s="44"/>
      <c r="D24" s="14">
        <v>1</v>
      </c>
      <c r="E24" s="68" t="d">
        <f>F23+1</f>
        <v>2023-05-11</v>
      </c>
      <c r="F24" s="68" t="d">
        <f>E24+3</f>
        <v>2023-05-14</v>
      </c>
      <c r="G24" s="10"/>
      <c r="H24" s="10">
        <f t="shared" si="134"/>
        <v>4</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row>
    <row r="25" spans="1:176" s="3" customFormat="1" ht="30" customHeight="1" thickBot="1" x14ac:dyDescent="0.3">
      <c r="A25" s="37"/>
      <c r="B25" s="84" t="s">
        <v>67</v>
      </c>
      <c r="C25" s="44"/>
      <c r="D25" s="14">
        <v>0</v>
      </c>
      <c r="E25" s="68" t="d">
        <f t="shared" ref="E25:E28" si="135">F24+1</f>
        <v>2023-05-15</v>
      </c>
      <c r="F25" s="68" t="d">
        <f>E25+3</f>
        <v>2023-05-18</v>
      </c>
      <c r="G25" s="10"/>
      <c r="H25" s="10">
        <f t="shared" si="134"/>
        <v>4</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row>
    <row r="26" spans="1:176" s="3" customFormat="1" ht="30" customHeight="1" thickBot="1" x14ac:dyDescent="0.3">
      <c r="A26" s="37"/>
      <c r="B26" s="84" t="s">
        <v>68</v>
      </c>
      <c r="C26" s="44"/>
      <c r="D26" s="14">
        <v>1</v>
      </c>
      <c r="E26" s="68" t="d">
        <f t="shared" si="135"/>
        <v>2023-05-19</v>
      </c>
      <c r="F26" s="68" t="d">
        <f>E26+3</f>
        <v>2023-05-22</v>
      </c>
      <c r="G26" s="10"/>
      <c r="H26" s="10">
        <f t="shared" si="134"/>
        <v>4</v>
      </c>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row>
    <row r="27" spans="1:176" s="3" customFormat="1" ht="30" customHeight="1" thickBot="1" x14ac:dyDescent="0.3">
      <c r="A27" s="37"/>
      <c r="B27" s="84" t="s">
        <v>69</v>
      </c>
      <c r="C27" s="44"/>
      <c r="D27" s="14">
        <v>0</v>
      </c>
      <c r="E27" s="68" t="d">
        <f t="shared" si="135"/>
        <v>2023-05-23</v>
      </c>
      <c r="F27" s="68" t="d">
        <f>E27+3</f>
        <v>2023-05-26</v>
      </c>
      <c r="G27" s="10"/>
      <c r="H27" s="10">
        <f t="shared" si="134"/>
        <v>4</v>
      </c>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row>
    <row r="28" spans="1:176" s="3" customFormat="1" ht="30" customHeight="1" thickBot="1" x14ac:dyDescent="0.3">
      <c r="A28" s="37"/>
      <c r="B28" s="84" t="s">
        <v>70</v>
      </c>
      <c r="C28" s="44"/>
      <c r="D28" s="14">
        <v>1</v>
      </c>
      <c r="E28" s="68" t="d">
        <f t="shared" si="135"/>
        <v>2023-05-27</v>
      </c>
      <c r="F28" s="68" t="d">
        <f>E28+3</f>
        <v>2023-05-30</v>
      </c>
      <c r="G28" s="10"/>
      <c r="H28" s="10">
        <f t="shared" si="134"/>
        <v>4</v>
      </c>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row>
    <row r="29" spans="1:176" s="3" customFormat="1" ht="30" customHeight="1" thickBot="1" x14ac:dyDescent="0.3">
      <c r="A29" s="37" t="s">
        <v>11</v>
      </c>
      <c r="B29" s="85" t="s">
        <v>44</v>
      </c>
      <c r="C29" s="45"/>
      <c r="D29" s="15"/>
      <c r="E29" s="57" t="d">
        <f>F28+3</f>
        <v>2023-06-02</v>
      </c>
      <c r="F29" s="58" t="d">
        <f>F35</f>
        <v>2023-06-13</v>
      </c>
      <c r="G29" s="10"/>
      <c r="H29" s="10">
        <f t="shared" si="134"/>
        <v>12</v>
      </c>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row>
    <row r="30" spans="1:176" s="3" customFormat="1" ht="30" customHeight="1" thickBot="1" x14ac:dyDescent="0.3">
      <c r="A30" s="37"/>
      <c r="B30" s="86" t="s">
        <v>36</v>
      </c>
      <c r="C30" s="46"/>
      <c r="D30" s="16">
        <v>1</v>
      </c>
      <c r="E30" s="59" t="d">
        <f>E29</f>
        <v>2023-06-02</v>
      </c>
      <c r="F30" s="59" t="d">
        <f>F33</f>
        <v>2023-06-06</v>
      </c>
      <c r="G30" s="10"/>
      <c r="H30" s="10">
        <f t="shared" si="134"/>
        <v>5</v>
      </c>
      <c r="I30" s="23"/>
      <c r="J30" s="23"/>
      <c r="K30" s="23"/>
      <c r="L30" s="23"/>
      <c r="M30" s="23"/>
      <c r="N30" s="23"/>
      <c r="O30" s="23"/>
      <c r="P30" s="23"/>
      <c r="Q30" s="23"/>
      <c r="R30" s="23"/>
      <c r="S30" s="23"/>
      <c r="T30" s="23"/>
      <c r="U30" s="23"/>
      <c r="V30" s="23"/>
      <c r="W30" s="23"/>
      <c r="X30" s="70"/>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row>
    <row r="31" spans="1:176" s="3" customFormat="1" ht="30" customHeight="1" thickBot="1" x14ac:dyDescent="0.3">
      <c r="A31" s="37"/>
      <c r="B31" s="86" t="s">
        <v>37</v>
      </c>
      <c r="C31" s="46"/>
      <c r="D31" s="16">
        <v>0</v>
      </c>
      <c r="E31" s="59" t="d">
        <f>E30</f>
        <v>2023-06-02</v>
      </c>
      <c r="F31" s="59" t="d">
        <f>E31+1</f>
        <v>2023-06-03</v>
      </c>
      <c r="G31" s="10"/>
      <c r="H31" s="10">
        <f t="shared" si="134"/>
        <v>2</v>
      </c>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row>
    <row r="32" spans="1:176" s="3" customFormat="1" ht="30" customHeight="1" thickBot="1" x14ac:dyDescent="0.3">
      <c r="A32" s="37"/>
      <c r="B32" s="86" t="s">
        <v>38</v>
      </c>
      <c r="C32" s="46"/>
      <c r="D32" s="16">
        <v>1</v>
      </c>
      <c r="E32" s="59" t="d">
        <f>F31+1</f>
        <v>2023-06-04</v>
      </c>
      <c r="F32" s="59" t="d">
        <f>E32+1</f>
        <v>2023-06-05</v>
      </c>
      <c r="G32" s="10"/>
      <c r="H32" s="10">
        <f t="shared" si="134"/>
        <v>2</v>
      </c>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row>
    <row r="33" spans="1:176" s="3" customFormat="1" ht="30" customHeight="1" thickBot="1" x14ac:dyDescent="0.3">
      <c r="A33" s="37"/>
      <c r="B33" s="86" t="s">
        <v>39</v>
      </c>
      <c r="C33" s="46"/>
      <c r="D33" s="16">
        <v>0</v>
      </c>
      <c r="E33" s="59" t="d">
        <f>F32+1</f>
        <v>2023-06-06</v>
      </c>
      <c r="F33" s="59" t="d">
        <f>E33</f>
        <v>2023-06-06</v>
      </c>
      <c r="G33" s="10"/>
      <c r="H33" s="10">
        <f t="shared" si="134"/>
        <v>1</v>
      </c>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row>
    <row r="34" spans="1:176" s="3" customFormat="1" ht="30" customHeight="1" thickBot="1" x14ac:dyDescent="0.3">
      <c r="A34" s="37"/>
      <c r="B34" s="86" t="s">
        <v>40</v>
      </c>
      <c r="C34" s="46"/>
      <c r="D34" s="16">
        <v>1</v>
      </c>
      <c r="E34" s="59" t="d">
        <f>F33+3</f>
        <v>2023-06-09</v>
      </c>
      <c r="F34" s="59" t="d">
        <f>E34+1</f>
        <v>2023-06-10</v>
      </c>
      <c r="G34" s="10"/>
      <c r="H34" s="10">
        <f t="shared" si="134"/>
        <v>2</v>
      </c>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row>
    <row r="35" spans="1:176" s="3" customFormat="1" ht="30" customHeight="1" thickBot="1" x14ac:dyDescent="0.3">
      <c r="A35" s="37"/>
      <c r="B35" s="86" t="s">
        <v>41</v>
      </c>
      <c r="C35" s="46"/>
      <c r="D35" s="16">
        <v>0</v>
      </c>
      <c r="E35" s="59" t="d">
        <f>F34+1</f>
        <v>2023-06-11</v>
      </c>
      <c r="F35" s="59" t="d">
        <f>E35+2</f>
        <v>2023-06-13</v>
      </c>
      <c r="G35" s="10"/>
      <c r="H35" s="10">
        <f t="shared" si="134"/>
        <v>3</v>
      </c>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row>
    <row r="36" spans="1:176" s="3" customFormat="1" ht="30" customHeight="1" thickBot="1" x14ac:dyDescent="0.3">
      <c r="A36" s="37" t="s">
        <v>11</v>
      </c>
      <c r="B36" s="87" t="s">
        <v>43</v>
      </c>
      <c r="C36" s="47"/>
      <c r="D36" s="17"/>
      <c r="E36" s="60" t="d">
        <f>F35+3</f>
        <v>2023-06-16</v>
      </c>
      <c r="F36" s="61" t="d">
        <f>F37</f>
        <v>2023-06-17</v>
      </c>
      <c r="G36" s="10"/>
      <c r="H36" s="10">
        <f t="shared" si="134"/>
        <v>2</v>
      </c>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row>
    <row r="37" spans="1:176" s="3" customFormat="1" ht="30" customHeight="1" thickBot="1" x14ac:dyDescent="0.3">
      <c r="A37" s="37"/>
      <c r="B37" s="88" t="s">
        <v>42</v>
      </c>
      <c r="C37" s="48"/>
      <c r="D37" s="18">
        <v>1</v>
      </c>
      <c r="E37" s="69" t="d">
        <f>E36</f>
        <v>2023-06-16</v>
      </c>
      <c r="F37" s="69" t="d">
        <f>E37+1</f>
        <v>2023-06-17</v>
      </c>
      <c r="G37" s="10"/>
      <c r="H37" s="10">
        <f t="shared" si="134"/>
        <v>2</v>
      </c>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row>
    <row r="38" spans="1:176" s="3" customFormat="1" ht="30" customHeight="1" thickBot="1" x14ac:dyDescent="0.3">
      <c r="A38" s="37"/>
      <c r="B38" s="89" t="s">
        <v>45</v>
      </c>
      <c r="C38" s="71"/>
      <c r="D38" s="72"/>
      <c r="E38" s="73" t="d">
        <f>E39</f>
        <v>2023-06-18</v>
      </c>
      <c r="F38" s="74" t="d">
        <f>F39</f>
        <v>2023-06-20</v>
      </c>
      <c r="G38" s="10"/>
      <c r="H38" s="10">
        <f t="shared" si="134"/>
        <v>3</v>
      </c>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row>
    <row r="39" spans="1:176" s="3" customFormat="1" ht="30" customHeight="1" thickBot="1" x14ac:dyDescent="0.3">
      <c r="A39" s="37"/>
      <c r="B39" s="90" t="s">
        <v>46</v>
      </c>
      <c r="C39" s="75"/>
      <c r="D39" s="76">
        <v>1</v>
      </c>
      <c r="E39" s="77" t="d">
        <f>F37+1</f>
        <v>2023-06-18</v>
      </c>
      <c r="F39" s="77" t="d">
        <f>E39+2</f>
        <v>2023-06-20</v>
      </c>
      <c r="G39" s="10"/>
      <c r="H39" s="10">
        <f t="shared" si="134"/>
        <v>3</v>
      </c>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row>
    <row r="40" spans="1:176" s="3" customFormat="1" ht="30" customHeight="1" thickBot="1" x14ac:dyDescent="0.3">
      <c r="A40" s="37" t="s">
        <v>12</v>
      </c>
      <c r="B40" s="91" t="s">
        <v>47</v>
      </c>
      <c r="C40" s="78"/>
      <c r="D40" s="79"/>
      <c r="E40" s="80" t="d">
        <f>E8</f>
        <v>2023-03-21</v>
      </c>
      <c r="F40" s="80" t="d">
        <v>2023-09-03</v>
      </c>
      <c r="G40" s="10"/>
      <c r="H40" s="10">
        <f t="shared" si="134"/>
        <v>167</v>
      </c>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row>
    <row r="41" spans="1:176" s="3" customFormat="1" ht="30" hidden="1" customHeight="1" thickBot="1" x14ac:dyDescent="0.3">
      <c r="A41" s="38" t="s">
        <v>13</v>
      </c>
      <c r="B41" s="19" t="s">
        <v>15</v>
      </c>
      <c r="C41" s="20"/>
      <c r="D41" s="21"/>
      <c r="E41" s="62"/>
      <c r="F41" s="63"/>
      <c r="G41" s="22"/>
      <c r="H41" s="22" t="str">
        <f t="shared" si="134"/>
        <v/>
      </c>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row>
    <row r="42" spans="1:176" ht="30" customHeight="1" x14ac:dyDescent="0.25">
      <c r="C42" s="9"/>
    </row>
  </sheetData>
  <mergeCells count="26">
    <mergeCell ref="FN4:FT4"/>
    <mergeCell ref="EE4:EK4"/>
    <mergeCell ref="EL4:ER4"/>
    <mergeCell ref="ES4:EY4"/>
    <mergeCell ref="EZ4:FF4"/>
    <mergeCell ref="FG4:FM4"/>
    <mergeCell ref="CV4:DB4"/>
    <mergeCell ref="DC4:DI4"/>
    <mergeCell ref="DJ4:DP4"/>
    <mergeCell ref="DQ4:DW4"/>
    <mergeCell ref="DX4:ED4"/>
    <mergeCell ref="BM4:BS4"/>
    <mergeCell ref="BT4:BZ4"/>
    <mergeCell ref="CA4:CG4"/>
    <mergeCell ref="CH4:CN4"/>
    <mergeCell ref="CO4:CU4"/>
    <mergeCell ref="BF4:BL4"/>
    <mergeCell ref="E3:F3"/>
    <mergeCell ref="I4:O4"/>
    <mergeCell ref="P4:V4"/>
    <mergeCell ref="W4:AC4"/>
    <mergeCell ref="AD4:AJ4"/>
    <mergeCell ref="C3:D3"/>
    <mergeCell ref="AK4:AQ4"/>
    <mergeCell ref="AR4:AX4"/>
    <mergeCell ref="AY4:BE4"/>
  </mergeCells>
  <conditionalFormatting sqref="D7:D41">
    <cfRule type="dataBar" priority="4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6:BL41 I29:FT34 BM36:FT40 I5:FT12 I15:FT20">
    <cfRule type="expression" dxfId="32" priority="63">
      <formula>AND(TODAY()&gt;=I$5,TODAY()&lt;J$5)</formula>
    </cfRule>
  </conditionalFormatting>
  <conditionalFormatting sqref="I36:BL41 I29:FT34 BM36:FT40 I7:FT12 I15:FT20">
    <cfRule type="expression" dxfId="31" priority="57">
      <formula>AND(task_start&lt;=I$5,ROUNDDOWN((task_end-task_start+1)*task_progress,0)+task_start-1&gt;=I$5)</formula>
    </cfRule>
    <cfRule type="expression" dxfId="30" priority="58" stopIfTrue="1">
      <formula>AND(task_end&gt;=I$5,task_start&lt;J$5)</formula>
    </cfRule>
  </conditionalFormatting>
  <conditionalFormatting sqref="I28:FT28">
    <cfRule type="expression" dxfId="29" priority="30">
      <formula>AND(TODAY()&gt;=I$5,TODAY()&lt;J$5)</formula>
    </cfRule>
  </conditionalFormatting>
  <conditionalFormatting sqref="I28:FT28">
    <cfRule type="expression" dxfId="28" priority="28">
      <formula>AND(task_start&lt;=I$5,ROUNDDOWN((task_end-task_start+1)*task_progress,0)+task_start-1&gt;=I$5)</formula>
    </cfRule>
    <cfRule type="expression" dxfId="27" priority="29" stopIfTrue="1">
      <formula>AND(task_end&gt;=I$5,task_start&lt;J$5)</formula>
    </cfRule>
  </conditionalFormatting>
  <conditionalFormatting sqref="I35:FT35">
    <cfRule type="expression" dxfId="26" priority="27">
      <formula>AND(TODAY()&gt;=I$5,TODAY()&lt;J$5)</formula>
    </cfRule>
  </conditionalFormatting>
  <conditionalFormatting sqref="I35:FT35">
    <cfRule type="expression" dxfId="25" priority="25">
      <formula>AND(task_start&lt;=I$5,ROUNDDOWN((task_end-task_start+1)*task_progress,0)+task_start-1&gt;=I$5)</formula>
    </cfRule>
    <cfRule type="expression" dxfId="24" priority="26" stopIfTrue="1">
      <formula>AND(task_end&gt;=I$5,task_start&lt;J$5)</formula>
    </cfRule>
  </conditionalFormatting>
  <conditionalFormatting sqref="I13:FT14">
    <cfRule type="expression" dxfId="23" priority="24">
      <formula>AND(TODAY()&gt;=I$5,TODAY()&lt;J$5)</formula>
    </cfRule>
  </conditionalFormatting>
  <conditionalFormatting sqref="I13:FT14">
    <cfRule type="expression" dxfId="22" priority="22">
      <formula>AND(task_start&lt;=I$5,ROUNDDOWN((task_end-task_start+1)*task_progress,0)+task_start-1&gt;=I$5)</formula>
    </cfRule>
    <cfRule type="expression" dxfId="21" priority="23" stopIfTrue="1">
      <formula>AND(task_end&gt;=I$5,task_start&lt;J$5)</formula>
    </cfRule>
  </conditionalFormatting>
  <conditionalFormatting sqref="I21:FT21">
    <cfRule type="expression" dxfId="20" priority="21">
      <formula>AND(TODAY()&gt;=I$5,TODAY()&lt;J$5)</formula>
    </cfRule>
  </conditionalFormatting>
  <conditionalFormatting sqref="I21:FT21">
    <cfRule type="expression" dxfId="19" priority="19">
      <formula>AND(task_start&lt;=I$5,ROUNDDOWN((task_end-task_start+1)*task_progress,0)+task_start-1&gt;=I$5)</formula>
    </cfRule>
    <cfRule type="expression" dxfId="18" priority="20" stopIfTrue="1">
      <formula>AND(task_end&gt;=I$5,task_start&lt;J$5)</formula>
    </cfRule>
  </conditionalFormatting>
  <conditionalFormatting sqref="I22:FT22">
    <cfRule type="expression" dxfId="17" priority="18">
      <formula>AND(TODAY()&gt;=I$5,TODAY()&lt;J$5)</formula>
    </cfRule>
  </conditionalFormatting>
  <conditionalFormatting sqref="I22:FT22">
    <cfRule type="expression" dxfId="16" priority="16">
      <formula>AND(task_start&lt;=I$5,ROUNDDOWN((task_end-task_start+1)*task_progress,0)+task_start-1&gt;=I$5)</formula>
    </cfRule>
    <cfRule type="expression" dxfId="15" priority="17" stopIfTrue="1">
      <formula>AND(task_end&gt;=I$5,task_start&lt;J$5)</formula>
    </cfRule>
  </conditionalFormatting>
  <conditionalFormatting sqref="I27:FT27">
    <cfRule type="expression" dxfId="14" priority="15">
      <formula>AND(TODAY()&gt;=I$5,TODAY()&lt;J$5)</formula>
    </cfRule>
  </conditionalFormatting>
  <conditionalFormatting sqref="I27:FT27">
    <cfRule type="expression" dxfId="13" priority="13">
      <formula>AND(task_start&lt;=I$5,ROUNDDOWN((task_end-task_start+1)*task_progress,0)+task_start-1&gt;=I$5)</formula>
    </cfRule>
    <cfRule type="expression" dxfId="12" priority="14" stopIfTrue="1">
      <formula>AND(task_end&gt;=I$5,task_start&lt;J$5)</formula>
    </cfRule>
  </conditionalFormatting>
  <conditionalFormatting sqref="I24:FT24">
    <cfRule type="expression" dxfId="11" priority="12">
      <formula>AND(TODAY()&gt;=I$5,TODAY()&lt;J$5)</formula>
    </cfRule>
  </conditionalFormatting>
  <conditionalFormatting sqref="I24:FT24">
    <cfRule type="expression" dxfId="10" priority="10">
      <formula>AND(task_start&lt;=I$5,ROUNDDOWN((task_end-task_start+1)*task_progress,0)+task_start-1&gt;=I$5)</formula>
    </cfRule>
    <cfRule type="expression" dxfId="9" priority="11" stopIfTrue="1">
      <formula>AND(task_end&gt;=I$5,task_start&lt;J$5)</formula>
    </cfRule>
  </conditionalFormatting>
  <conditionalFormatting sqref="I23:FT23">
    <cfRule type="expression" dxfId="8" priority="9">
      <formula>AND(TODAY()&gt;=I$5,TODAY()&lt;J$5)</formula>
    </cfRule>
  </conditionalFormatting>
  <conditionalFormatting sqref="I23:FT23">
    <cfRule type="expression" dxfId="7" priority="7">
      <formula>AND(task_start&lt;=I$5,ROUNDDOWN((task_end-task_start+1)*task_progress,0)+task_start-1&gt;=I$5)</formula>
    </cfRule>
    <cfRule type="expression" dxfId="6" priority="8" stopIfTrue="1">
      <formula>AND(task_end&gt;=I$5,task_start&lt;J$5)</formula>
    </cfRule>
  </conditionalFormatting>
  <conditionalFormatting sqref="I26:FT26">
    <cfRule type="expression" dxfId="5" priority="6">
      <formula>AND(TODAY()&gt;=I$5,TODAY()&lt;J$5)</formula>
    </cfRule>
  </conditionalFormatting>
  <conditionalFormatting sqref="I26:FT26">
    <cfRule type="expression" dxfId="4" priority="4">
      <formula>AND(task_start&lt;=I$5,ROUNDDOWN((task_end-task_start+1)*task_progress,0)+task_start-1&gt;=I$5)</formula>
    </cfRule>
    <cfRule type="expression" dxfId="3" priority="5" stopIfTrue="1">
      <formula>AND(task_end&gt;=I$5,task_start&lt;J$5)</formula>
    </cfRule>
  </conditionalFormatting>
  <conditionalFormatting sqref="I25:FT25">
    <cfRule type="expression" dxfId="2" priority="3">
      <formula>AND(TODAY()&gt;=I$5,TODAY()&lt;J$5)</formula>
    </cfRule>
  </conditionalFormatting>
  <conditionalFormatting sqref="I25:FT25">
    <cfRule type="expression" dxfId="1" priority="1">
      <formula>AND(task_start&lt;=I$5,ROUNDDOWN((task_end-task_start+1)*task_progress,0)+task_start-1&gt;=I$5)</formula>
    </cfRule>
    <cfRule type="expression" dxfId="0" priority="2" stopIfTrue="1">
      <formula>AND(task_end&gt;=I$5,task_start&lt;J$5)</formula>
    </cfRule>
  </conditionalFormatting>
  <printOptions horizontalCentered="1"/>
  <pageMargins left="0.25" right="0.25" top="0.75" bottom="0.75" header="0.3" footer="0.3"/>
  <pageSetup paperSize="8" scale="3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5" zoomScaleNormal="100" workbookViewId="0">
      <selection activeCell="A10" sqref="A10"/>
    </sheetView>
  </sheetViews>
  <sheetFormatPr baseColWidth="10" defaultColWidth="9.140625" defaultRowHeight="12.75" x14ac:dyDescent="0.2"/>
  <cols>
    <col min="1" max="1" width="87.140625" style="27" customWidth="1"/>
    <col min="2" max="16384" width="9.140625" style="2"/>
  </cols>
  <sheetData>
    <row r="1" spans="1:2" ht="46.5" customHeight="1" x14ac:dyDescent="0.2"/>
    <row r="2" spans="1:2" s="29" customFormat="1" ht="15.75" x14ac:dyDescent="0.25">
      <c r="A2" s="28" t="s">
        <v>21</v>
      </c>
      <c r="B2" s="28"/>
    </row>
    <row r="3" spans="1:2" s="33" customFormat="1" ht="27" customHeight="1" x14ac:dyDescent="0.25">
      <c r="A3" s="52" t="s">
        <v>22</v>
      </c>
      <c r="B3" s="34"/>
    </row>
    <row r="4" spans="1:2" s="30" customFormat="1" ht="26.25" x14ac:dyDescent="0.4">
      <c r="A4" s="31" t="s">
        <v>23</v>
      </c>
    </row>
    <row r="5" spans="1:2" ht="74.099999999999994" customHeight="1" x14ac:dyDescent="0.2">
      <c r="A5" s="32" t="s">
        <v>24</v>
      </c>
    </row>
    <row r="6" spans="1:2" ht="26.25" customHeight="1" x14ac:dyDescent="0.2">
      <c r="A6" s="31" t="s">
        <v>25</v>
      </c>
    </row>
    <row r="7" spans="1:2" s="27" customFormat="1" ht="215.25" customHeight="1" x14ac:dyDescent="0.25">
      <c r="A7" s="36" t="s">
        <v>26</v>
      </c>
    </row>
    <row r="8" spans="1:2" s="30" customFormat="1" ht="26.25" x14ac:dyDescent="0.4">
      <c r="A8" s="31" t="s">
        <v>27</v>
      </c>
    </row>
    <row r="9" spans="1:2" ht="75" x14ac:dyDescent="0.2">
      <c r="A9" s="32" t="s">
        <v>28</v>
      </c>
    </row>
    <row r="10" spans="1:2" s="27" customFormat="1" ht="27.95" customHeight="1" x14ac:dyDescent="0.25">
      <c r="A10" s="35" t="s">
        <v>29</v>
      </c>
    </row>
    <row r="11" spans="1:2" s="30" customFormat="1" ht="26.25" x14ac:dyDescent="0.4">
      <c r="A11" s="31" t="s">
        <v>30</v>
      </c>
    </row>
    <row r="12" spans="1:2" ht="30" x14ac:dyDescent="0.2">
      <c r="A12" s="32" t="s">
        <v>31</v>
      </c>
    </row>
    <row r="13" spans="1:2" s="27" customFormat="1" ht="27.95" customHeight="1" x14ac:dyDescent="0.25">
      <c r="A13" s="35" t="s">
        <v>32</v>
      </c>
    </row>
    <row r="14" spans="1:2" s="30" customFormat="1" ht="26.25" x14ac:dyDescent="0.4">
      <c r="A14" s="31" t="s">
        <v>33</v>
      </c>
    </row>
    <row r="15" spans="1:2" ht="96.75" customHeight="1" x14ac:dyDescent="0.2">
      <c r="A15" s="32" t="s">
        <v>34</v>
      </c>
    </row>
    <row r="16" spans="1:2" ht="90" x14ac:dyDescent="0.2">
      <c r="A16" s="32"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purl.oclc.org/ooxml/officeDocument/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E4A34E49-7289-4AEA-9593-4F55E04ADB10}">
  <ds:schemaRefs>
    <ds:schemaRef ds:uri="http://schemas.microsoft.com/sharepoint/v3/contenttype/forms"/>
  </ds:schemaRefs>
</ds:datastoreItem>
</file>

<file path=customXml/itemProps3.xml><?xml version="1.0" encoding="utf-8"?>
<ds:datastoreItem xmlns:ds="http://purl.oclc.org/ooxml/officeDocument/customXml" ds:itemID="{AC3AD2E1-977A-4D4F-8EE8-D64B5FFADF75}">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230e9df3-be65-4c73-a93b-d1236ebd677e"/>
    <ds:schemaRef ds:uri="http://schemas.openxmlformats.org/package/2006/metadata/core-properties"/>
    <ds:schemaRef ds:uri="http://schemas.microsoft.com/sharepoint/v3"/>
    <ds:schemaRef ds:uri="16c05727-aa75-4e4a-9b5f-8a80a1165891"/>
    <ds:schemaRef ds:uri="http://purl.org/dc/terms/"/>
    <ds:schemaRef ds:uri="71af3243-3dd4-4a8d-8c0d-dd76da1f02a5"/>
    <ds:schemaRef ds:uri="http://www.w3.org/XML/1998/namespace"/>
    <ds:schemaRef ds:uri="http://purl.org/dc/dcmitype/"/>
  </ds:schemaRefs>
</ds:datastoreItem>
</file>

<file path=docProps/app.xml><?xml version="1.0" encoding="utf-8"?>
<Properties xmlns="http://purl.oclc.org/ooxml/officeDocument/extendedProperties" xmlns:vt="http://purl.oclc.org/ooxml/officeDocument/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2023-07-22T15:28:29Z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