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omments2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1\11\11\"/>
    </mc:Choice>
  </mc:AlternateContent>
  <bookViews>
    <workbookView xWindow="3840" yWindow="270" windowWidth="14805" windowHeight="8010" tabRatio="586"/>
  </bookViews>
  <sheets>
    <sheet name="КАГ" sheetId="1" r:id="rId1"/>
    <sheet name="ЧКВ" sheetId="2" r:id="rId2"/>
    <sheet name="Данные" sheetId="3" r:id="rId3"/>
    <sheet name="Код" sheetId="4" r:id="rId4"/>
  </sheets>
  <definedNames>
    <definedName name="_xlnm._FilterDatabase" localSheetId="0" hidden="1">КАГ!$B$5:$I$5</definedName>
    <definedName name="Дата">КАГ!$C$12</definedName>
    <definedName name="_xlnm.Print_Area" localSheetId="0">КАГ!$A$1:$J$54</definedName>
    <definedName name="_xlnm.Print_Area" localSheetId="1">ЧКВ!$A$1:$J$54</definedName>
    <definedName name="ОТДЕЛЕНИЕ">КАГ!$B$11</definedName>
  </definedNames>
  <calcPr calcId="152511"/>
</workbook>
</file>

<file path=xl/calcChain.xml><?xml version="1.0" encoding="utf-8"?>
<calcChain xmlns="http://schemas.openxmlformats.org/spreadsheetml/2006/main">
  <c r="B7" i="2" l="1"/>
  <c r="I8" i="2" l="1"/>
  <c r="I7" i="2"/>
  <c r="D21" i="3"/>
  <c r="C21" i="3"/>
  <c r="B21" i="3"/>
  <c r="D23" i="3" l="1"/>
  <c r="I13" i="2"/>
  <c r="E13" i="2"/>
  <c r="C13" i="2"/>
  <c r="I11" i="2"/>
  <c r="C11" i="2"/>
  <c r="B11" i="2"/>
  <c r="I10" i="2"/>
  <c r="B10" i="2"/>
  <c r="I9" i="2"/>
  <c r="B9" i="2"/>
  <c r="B8" i="2"/>
  <c r="D9" i="1"/>
  <c r="D9" i="2" s="1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<sst xmlns="http://schemas.openxmlformats.org/spreadsheetml/2006/main" count="180" uniqueCount="136">
  <si>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</si>
  <si>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</si>
  <si>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</si>
  <si>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</si>
  <si>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</si>
  <si>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</si>
  <si>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</si>
  <si>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</si>
  <si>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</si>
  <si>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</si>
  <si>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</si>
  <si>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</si>
  <si>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</si>
  <si>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</si>
  <si>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</si>
  <si>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</si>
  <si>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</si>
  <si>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</si>
  <si>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</si>
  <si>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</si>
  <si>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</si>
  <si>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</si>
  <si>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</si>
  <si>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</si>
  <si>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</si>
  <si>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</si>
  <si>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</si>
  <si>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</si>
  <si>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</si>
  <si>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</si>
  <si>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</si>
  <si>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</si>
  <si>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</si>
  <si>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</si>
  <si>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</si>
  <si>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</si>
  <si>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</si>
  <si>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</si>
  <si>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</si>
  <si>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</si>
  <si>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</si>
  <si>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</si>
  <si>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</si>
  <si>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</si>
  <si>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</si>
  <si>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</si>
  <si>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Время реканализации</t>
  </si>
  <si>
    <t>6 F</t>
  </si>
  <si>
    <t>Щербаков А.С.</t>
  </si>
  <si>
    <t>Родионова С.М.</t>
  </si>
  <si>
    <t>Меренков А.С.</t>
  </si>
  <si>
    <t>Карчевский Д.В.</t>
  </si>
  <si>
    <t>Мартынко В.Л.</t>
  </si>
  <si>
    <t>Паращенко А.Ф.</t>
  </si>
  <si>
    <t>Московский И.А.</t>
  </si>
  <si>
    <t>Воронков А.В.</t>
  </si>
  <si>
    <t>Мещеряков О.В.</t>
  </si>
  <si>
    <t>Зимин И.Н.</t>
  </si>
  <si>
    <t>Врачи</t>
  </si>
  <si>
    <t>Мед.Cёстры</t>
  </si>
  <si>
    <t>Черткова О.Н.</t>
  </si>
  <si>
    <t xml:space="preserve">Санитарки </t>
  </si>
  <si>
    <t>Александрова И.А.</t>
  </si>
  <si>
    <t>Гайчук В.В.</t>
  </si>
  <si>
    <t>Казанцева А.М.</t>
  </si>
  <si>
    <t>Мелека Е.А.</t>
  </si>
  <si>
    <t>Нефёдова А.А.</t>
  </si>
  <si>
    <t>Мешалкина И.В.</t>
  </si>
  <si>
    <t>Севринова О.В.</t>
  </si>
  <si>
    <t>Синицина И.В.</t>
  </si>
  <si>
    <t>Стрельникова И.В.</t>
  </si>
  <si>
    <t>Сугера И.В.</t>
  </si>
  <si>
    <t>Тарасова Н.В.</t>
  </si>
  <si>
    <t>Трунова А.С.</t>
  </si>
  <si>
    <t>Анисимова Л.Г.</t>
  </si>
  <si>
    <t>Викулова В.В.</t>
  </si>
  <si>
    <t>Иванова С.Н.</t>
  </si>
  <si>
    <t>Киселева Е.Е.</t>
  </si>
  <si>
    <t>Лушникова Е.Е.</t>
  </si>
  <si>
    <t>Болотова М.</t>
  </si>
  <si>
    <t>Колпакова Н.Н.</t>
  </si>
  <si>
    <t>Колоцей Я.А.</t>
  </si>
  <si>
    <t>Кольба А.С.</t>
  </si>
  <si>
    <t>№</t>
  </si>
  <si>
    <t>Список сотрудников</t>
  </si>
  <si>
    <t>Всего</t>
  </si>
  <si>
    <t>Возраст</t>
  </si>
  <si>
    <t>Ultravist  370</t>
  </si>
  <si>
    <t>A06.10.006</t>
  </si>
  <si>
    <t>Коронарография</t>
  </si>
  <si>
    <t>A06.10.006.002</t>
  </si>
  <si>
    <t>Шунтография</t>
  </si>
  <si>
    <t>A06.12.031.002</t>
  </si>
  <si>
    <t>Церебральная ангиография тотальная селективная</t>
  </si>
  <si>
    <t>A06.12.007</t>
  </si>
  <si>
    <t>Ангиография общей сонной артерии</t>
  </si>
  <si>
    <t>A06.12.003</t>
  </si>
  <si>
    <t>Ангиография позвоночной артерии</t>
  </si>
  <si>
    <t>ВМП группа</t>
  </si>
  <si>
    <t>ВМП код</t>
  </si>
  <si>
    <t>ВМП наименование</t>
  </si>
  <si>
    <t>ВМП тариф</t>
  </si>
  <si>
    <t>Метод код</t>
  </si>
  <si>
    <t>Метод наименование</t>
  </si>
  <si>
    <t>DS</t>
  </si>
  <si>
    <t>Модель код</t>
  </si>
  <si>
    <t>Модель наименованование</t>
  </si>
  <si>
    <t>Коронарная реваскуляризация миокарда с применением ангиопластики в сочетании со стентированием при ишемической болезни сердца</t>
  </si>
  <si>
    <t>Баллонная вазодилатация с установкой 3 стентов в сосуд (сосуды)</t>
  </si>
  <si>
    <t>I20.0;I21.0;I21.1;I21.2;I21.3;I21.9;I22.0;I22.1;I22.8;I22.9</t>
  </si>
  <si>
    <t>Нестабильная стенокардия, острый и повторный инфаркт миокарда (с подъемом сегмента ST электрокардиограммы)</t>
  </si>
  <si>
    <t>I20.0;I21.4;I21.9;I22.0;I22.1;I22.8;I22.9</t>
  </si>
  <si>
    <t>Нестабильная стенокардия, острый и повторный инфаркт миокарда (без подъема сегмента ST электрокардиограммы)</t>
  </si>
  <si>
    <t>Баллонная вазодилатация с установкой 2 стентов в сосуд (сосуды)</t>
  </si>
  <si>
    <t>Баллонная вазодилатация с установкой 1 стента в сосуд (сосуды)</t>
  </si>
  <si>
    <t>1) Контроль места пункции. Повязка на 6ч.</t>
  </si>
  <si>
    <t>Капралова Е.А.</t>
  </si>
  <si>
    <t>правый</t>
  </si>
  <si>
    <t>Чесноков С.Л.</t>
  </si>
  <si>
    <t>начало 21:25</t>
  </si>
  <si>
    <t>окончание 22:50</t>
  </si>
  <si>
    <t>Лунев В.Н.</t>
  </si>
  <si>
    <t>ОКС ПST</t>
  </si>
  <si>
    <t>50 ml</t>
  </si>
  <si>
    <t>150 ml</t>
  </si>
  <si>
    <t>Баллонная ангиопластика коронарной артерий (ПНА). Тромбаспирация</t>
  </si>
  <si>
    <t xml:space="preserve">септальный устьевой стеноз до 50% </t>
  </si>
  <si>
    <r>
      <rPr>
        <b/>
        <sz val="11"/>
        <color theme="1"/>
        <rFont val="Times New Roman"/>
        <family val="1"/>
        <charset val="204"/>
      </rPr>
      <t>Бассейн ОА</t>
    </r>
    <r>
      <rPr>
        <sz val="11"/>
        <color theme="1"/>
        <rFont val="Times New Roman"/>
        <family val="1"/>
        <charset val="204"/>
      </rPr>
      <t>:  бассейн представлен крупной ВТК. Определяется кальцинированный стеноз проксимальной трети 65%. Антеградный кровоток TIMI III.</t>
    </r>
  </si>
  <si>
    <r>
      <rPr>
        <b/>
        <sz val="11"/>
        <color theme="1"/>
        <rFont val="Times New Roman"/>
        <family val="1"/>
        <charset val="204"/>
      </rPr>
      <t>Бассейн ПКА</t>
    </r>
    <r>
      <rPr>
        <sz val="11"/>
        <color theme="1"/>
        <rFont val="Times New Roman"/>
        <family val="1"/>
        <charset val="204"/>
      </rPr>
      <t>:  стенты от проксимального до дистального сегмента без признаков рестеноза и тромбирования,  стеноз устья и прокс./3 ЗНА до 50%. TIMI 3. Антеградный кровоток TIMI III.</t>
    </r>
  </si>
  <si>
    <t>Экстренная реканализация ПНА</t>
  </si>
  <si>
    <t>a. femoralis sin.</t>
  </si>
  <si>
    <t>5 ml</t>
  </si>
  <si>
    <t>Sol. Novocaini 0.5%</t>
  </si>
  <si>
    <t>П/О ушито аппаратом AngioSeal</t>
  </si>
  <si>
    <r>
      <t xml:space="preserve">Устье  ствола ЛКА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Launcher EBU 3.5 6F</t>
    </r>
    <r>
      <rPr>
        <sz val="11"/>
        <color theme="1"/>
        <rFont val="Calibri"/>
        <family val="2"/>
        <charset val="204"/>
        <scheme val="minor"/>
      </rPr>
      <t>r. Коронарный проводник</t>
    </r>
    <r>
      <rPr>
        <b/>
        <sz val="11"/>
        <color theme="1"/>
        <rFont val="Calibri"/>
        <family val="2"/>
        <charset val="204"/>
        <scheme val="minor"/>
      </rPr>
      <t xml:space="preserve"> Intuition</t>
    </r>
    <r>
      <rPr>
        <sz val="11"/>
        <color theme="1"/>
        <rFont val="Calibri"/>
        <family val="2"/>
        <charset val="204"/>
        <scheme val="minor"/>
      </rPr>
      <t xml:space="preserve">  проведён в дистальный сегмент ПНА. </t>
    </r>
    <r>
      <rPr>
        <b/>
        <sz val="11"/>
        <color theme="1"/>
        <rFont val="Calibri"/>
        <family val="2"/>
        <charset val="204"/>
        <scheme val="minor"/>
      </rPr>
      <t xml:space="preserve">БК Sprinter Legend 2.25-15, БК Sprinter Legend 3.5-15. </t>
    </r>
    <r>
      <rPr>
        <sz val="11"/>
        <color theme="1"/>
        <rFont val="Calibri"/>
        <family val="2"/>
        <charset val="204"/>
        <scheme val="minor"/>
      </rPr>
      <t xml:space="preserve">и аспирационным катетером </t>
    </r>
    <r>
      <rPr>
        <b/>
        <sz val="11"/>
        <color theme="1"/>
        <rFont val="Calibri"/>
        <family val="2"/>
        <charset val="204"/>
        <scheme val="minor"/>
      </rPr>
      <t xml:space="preserve">Hunter  </t>
    </r>
    <r>
      <rPr>
        <sz val="11"/>
        <color theme="1"/>
        <rFont val="Calibri"/>
        <family val="2"/>
        <charset val="204"/>
        <scheme val="minor"/>
      </rPr>
      <t>выполнена реканализация артерии до уровня TIMI II</t>
    </r>
    <r>
      <rPr>
        <b/>
        <sz val="11"/>
        <color theme="1"/>
        <rFont val="Calibri"/>
        <family val="2"/>
        <charset val="204"/>
        <scheme val="minor"/>
      </rPr>
      <t xml:space="preserve">. </t>
    </r>
    <r>
      <rPr>
        <sz val="11"/>
        <color theme="1"/>
        <rFont val="Calibri"/>
        <family val="2"/>
        <charset val="204"/>
        <scheme val="minor"/>
      </rPr>
      <t>Тромботические массы аспирированы частично. Определяются остаточные пристеночные массы (TTG2), аспирировать  непредставлается возможным. Из-за сопутствующей патологий ведение блокаторов IIB|IIIA рецепторов крайне затруднительно. Учитывая повторный ретромбоз стентов  без прикрытия блокаторов IIB|IIIA рецепторов повторная имплантация стентов в зону остаточных тромботических масс нецелесообразно.</t>
    </r>
    <r>
      <rPr>
        <b/>
        <sz val="11"/>
        <color theme="1"/>
        <rFont val="Calibri"/>
        <family val="2"/>
        <charset val="204"/>
        <scheme val="minor"/>
      </rPr>
      <t xml:space="preserve">   </t>
    </r>
    <r>
      <rPr>
        <sz val="11"/>
        <color theme="1"/>
        <rFont val="Calibri"/>
        <family val="2"/>
        <charset val="204"/>
        <scheme val="minor"/>
      </rPr>
      <t xml:space="preserve">Ангиографический результат субудовлетворительный, кровоток по ПНА востановлен, TIMI II. Пациент в стабильном состоянии переводится в ПРИТ для дальнейшего наблюдения и лечения.      </t>
    </r>
  </si>
  <si>
    <r>
      <rPr>
        <b/>
        <sz val="11"/>
        <color theme="1"/>
        <rFont val="Times New Roman"/>
        <family val="1"/>
        <charset val="204"/>
      </rPr>
      <t>Бассейн ПНА</t>
    </r>
    <r>
      <rPr>
        <sz val="11"/>
        <color theme="1"/>
        <rFont val="Times New Roman"/>
        <family val="1"/>
        <charset val="204"/>
      </rPr>
      <t>: Тромботическая тоталльная окклюзия in stent на уровне границы проксимального и среднего сегмента,  стеноз среднего сегмента до 50%. TTG5, TIMI 0, Rentrop 0,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</si>
</sst>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h:mm;@"/>
    <numFmt numFmtId="165" formatCode="dd/mm/yy;@"/>
    <numFmt numFmtId="166" formatCode="[$-F400]h:mm:ss\ AM/PM"/>
    <numFmt numFmtId="167" formatCode="d/m;@"/>
    <numFmt numFmtId="168" formatCode="#,##0.00\ &quot;₽&quot;"/>
  </numFmts>
  <fonts count="5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sz val="11"/>
      <color theme="0"/>
      <name val="Calibri"/>
      <family val="2"/>
      <charset val="204"/>
      <scheme val="minor"/>
    </font>
    <font>
      <sz val="20"/>
      <color theme="1"/>
      <name val="Calibri"/>
      <family val="2"/>
      <scheme val="minor"/>
    </font>
    <font>
      <sz val="10"/>
      <name val="Arial Cyr"/>
      <charset val="204"/>
    </font>
    <font>
      <b/>
      <u/>
      <sz val="10"/>
      <color theme="1"/>
      <name val="Times New Roman"/>
      <family val="1"/>
      <charset val="204"/>
    </font>
    <font>
      <b/>
      <sz val="11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/>
      </patternFill>
    </fill>
    <fill>
      <patternFill patternType="solid">
        <fgColor theme="9"/>
      </patternFill>
    </fill>
    <fill>
      <patternFill patternType="solid">
        <fgColor theme="5" tint="0.79998168889431442"/>
        <bgColor indexed="65"/>
      </patternFill>
    </fill>
  </fills>
  <borders count="50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6">
    <xf numFmtId="0" fontId="0" fillId="0" borderId="0"/>
    <xf numFmtId="0" fontId="5" fillId="4" borderId="0" applyNumberFormat="0" applyBorder="0" applyAlignment="0" applyProtection="0"/>
    <xf numFmtId="0" fontId="53" fillId="5" borderId="0" applyNumberFormat="0" applyBorder="0" applyAlignment="0" applyProtection="0"/>
    <xf numFmtId="0" fontId="55" fillId="0" borderId="0"/>
    <xf numFmtId="0" fontId="53" fillId="6" borderId="0" applyNumberFormat="0" applyBorder="0" applyAlignment="0" applyProtection="0"/>
    <xf numFmtId="0" fontId="2" fillId="7" borderId="0" applyNumberFormat="0" applyBorder="0" applyAlignment="0" applyProtection="0"/>
  </cellStyleXfs>
  <cellXfs count="260">
    <xf numFmtId="0" fontId="0" fillId="0" borderId="0" xfId="0"/>
    <xf numFmtId="0" fontId="0" fillId="0" borderId="0" xfId="0" applyBorder="1"/>
    <xf numFmtId="165" fontId="10" fillId="0" borderId="1" xfId="0" applyNumberFormat="1" applyFont="1" applyFill="1" applyBorder="1" applyAlignment="1" applyProtection="1">
      <alignment horizontal="left"/>
      <protection locked="0"/>
    </xf>
    <xf numFmtId="0" fontId="10" fillId="0" borderId="0" xfId="0" applyFont="1" applyFill="1" applyBorder="1"/>
    <xf numFmtId="0" fontId="11" fillId="0" borderId="14" xfId="0" applyFont="1" applyFill="1" applyBorder="1" applyAlignment="1"/>
    <xf numFmtId="0" fontId="13" fillId="0" borderId="20" xfId="0" applyFont="1" applyFill="1" applyBorder="1" applyAlignment="1">
      <alignment horizontal="right"/>
    </xf>
    <xf numFmtId="0" fontId="10" fillId="0" borderId="15" xfId="0" applyFont="1" applyFill="1" applyBorder="1" applyAlignment="1" applyProtection="1">
      <alignment horizontal="left"/>
      <protection locked="0" hidden="1"/>
    </xf>
    <xf numFmtId="0" fontId="10" fillId="0" borderId="21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right"/>
    </xf>
    <xf numFmtId="0" fontId="9" fillId="0" borderId="21" xfId="0" applyFont="1" applyFill="1" applyBorder="1" applyAlignment="1">
      <alignment horizontal="center"/>
    </xf>
    <xf numFmtId="0" fontId="10" fillId="0" borderId="8" xfId="0" applyFont="1" applyFill="1" applyBorder="1" applyProtection="1">
      <protection locked="0" hidden="1"/>
    </xf>
    <xf numFmtId="164" fontId="10" fillId="0" borderId="8" xfId="0" applyNumberFormat="1" applyFont="1" applyFill="1" applyBorder="1" applyAlignment="1" applyProtection="1">
      <alignment horizontal="left"/>
      <protection locked="0"/>
    </xf>
    <xf numFmtId="0" fontId="10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8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8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8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10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21" fillId="0" borderId="17" xfId="0" applyFont="1" applyFill="1" applyBorder="1" applyAlignment="1">
      <alignment horizontal="left"/>
    </xf>
    <xf numFmtId="0" fontId="21" fillId="0" borderId="17" xfId="0" applyFont="1" applyFill="1" applyBorder="1" applyAlignment="1">
      <alignment horizontal="justify"/>
    </xf>
    <xf numFmtId="0" fontId="21" fillId="0" borderId="17" xfId="0" applyFont="1" applyFill="1" applyBorder="1" applyAlignment="1">
      <alignment horizontal="left" vertical="justify"/>
    </xf>
    <xf numFmtId="2" fontId="30" fillId="0" borderId="0" xfId="0" applyNumberFormat="1" applyFont="1" applyFill="1" applyBorder="1" applyAlignment="1" applyProtection="1">
      <alignment horizontal="center"/>
      <protection locked="0" hidden="1"/>
    </xf>
    <xf numFmtId="0" fontId="31" fillId="0" borderId="0" xfId="0" applyFont="1" applyFill="1" applyBorder="1" applyProtection="1">
      <protection locked="0" hidden="1"/>
    </xf>
    <xf numFmtId="0" fontId="32" fillId="0" borderId="23" xfId="0" applyFont="1" applyFill="1" applyBorder="1"/>
    <xf numFmtId="0" fontId="0" fillId="0" borderId="0" xfId="0" applyFont="1" applyFill="1" applyBorder="1" applyAlignment="1"/>
    <xf numFmtId="0" fontId="32" fillId="0" borderId="29" xfId="0" applyFont="1" applyFill="1" applyBorder="1" applyAlignment="1"/>
    <xf numFmtId="0" fontId="10" fillId="0" borderId="20" xfId="0" applyFont="1" applyFill="1" applyBorder="1" applyAlignment="1">
      <alignment horizontal="center"/>
    </xf>
    <xf numFmtId="0" fontId="0" fillId="0" borderId="6" xfId="0" applyBorder="1"/>
    <xf numFmtId="0" fontId="14" fillId="0" borderId="3" xfId="0" applyFont="1" applyFill="1" applyBorder="1" applyAlignment="1">
      <alignment horizontal="center"/>
    </xf>
    <xf numFmtId="0" fontId="15" fillId="0" borderId="0" xfId="0" applyFont="1" applyFill="1" applyBorder="1" applyAlignment="1">
      <alignment horizontal="center"/>
    </xf>
    <xf numFmtId="0" fontId="15" fillId="0" borderId="4" xfId="0" applyFont="1" applyFill="1" applyBorder="1" applyAlignment="1">
      <alignment horizontal="center"/>
    </xf>
    <xf numFmtId="0" fontId="14" fillId="0" borderId="4" xfId="0" applyFont="1" applyFill="1" applyBorder="1" applyAlignment="1">
      <alignment horizontal="center"/>
    </xf>
    <xf numFmtId="0" fontId="14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2" fillId="0" borderId="6" xfId="0" applyFont="1" applyFill="1" applyBorder="1" applyAlignment="1">
      <alignment horizontal="right"/>
    </xf>
    <xf numFmtId="0" fontId="7" fillId="0" borderId="0" xfId="0" applyFont="1" applyBorder="1"/>
    <xf numFmtId="0" fontId="14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20" fillId="0" borderId="0" xfId="0" applyFont="1" applyBorder="1"/>
    <xf numFmtId="0" fontId="10" fillId="0" borderId="1" xfId="0" applyFont="1" applyFill="1" applyBorder="1" applyAlignment="1" applyProtection="1">
      <alignment horizontal="left"/>
    </xf>
    <xf numFmtId="0" fontId="10" fillId="0" borderId="32" xfId="0" applyFont="1" applyFill="1" applyBorder="1" applyProtection="1">
      <protection locked="0" hidden="1"/>
    </xf>
    <xf numFmtId="0" fontId="32" fillId="0" borderId="32" xfId="0" applyFont="1" applyFill="1" applyBorder="1"/>
    <xf numFmtId="164" fontId="10" fillId="0" borderId="1" xfId="0" applyNumberFormat="1" applyFont="1" applyFill="1" applyBorder="1" applyAlignment="1" applyProtection="1">
      <alignment horizontal="left"/>
      <protection locked="0"/>
    </xf>
    <xf numFmtId="167" fontId="9" fillId="0" borderId="0" xfId="0" applyNumberFormat="1" applyFont="1" applyFill="1" applyBorder="1" applyAlignment="1" applyProtection="1">
      <alignment horizontal="right"/>
      <protection locked="0"/>
    </xf>
    <xf numFmtId="167" fontId="9" fillId="0" borderId="6" xfId="0" applyNumberFormat="1" applyFont="1" applyFill="1" applyBorder="1" applyAlignment="1" applyProtection="1">
      <alignment horizontal="right" vertical="center"/>
      <protection locked="0"/>
    </xf>
    <xf numFmtId="0" fontId="16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10" fillId="0" borderId="1" xfId="0" applyFont="1" applyFill="1" applyBorder="1" applyAlignment="1" applyProtection="1">
      <alignment horizontal="left"/>
      <protection locked="0"/>
    </xf>
    <xf numFmtId="164" fontId="46" fillId="0" borderId="1" xfId="0" applyNumberFormat="1" applyFont="1" applyFill="1" applyBorder="1" applyAlignment="1" applyProtection="1">
      <alignment horizontal="left"/>
      <protection locked="0"/>
    </xf>
    <xf numFmtId="0" fontId="10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4" fillId="0" borderId="36" xfId="0" applyFont="1" applyFill="1" applyBorder="1" applyAlignment="1" applyProtection="1">
      <alignment horizontal="left" vertical="center"/>
      <protection locked="0"/>
    </xf>
    <xf numFmtId="0" fontId="50" fillId="0" borderId="38" xfId="0" applyFont="1" applyBorder="1"/>
    <xf numFmtId="0" fontId="0" fillId="0" borderId="40" xfId="0" applyBorder="1"/>
    <xf numFmtId="2" fontId="30" fillId="0" borderId="0" xfId="0" applyNumberFormat="1" applyFont="1" applyFill="1" applyBorder="1" applyAlignment="1" applyProtection="1">
      <alignment horizontal="center"/>
      <protection hidden="1"/>
    </xf>
    <xf numFmtId="0" fontId="8" fillId="0" borderId="5" xfId="0" applyFont="1" applyFill="1" applyBorder="1" applyAlignment="1"/>
    <xf numFmtId="14" fontId="9" fillId="0" borderId="1" xfId="0" applyNumberFormat="1" applyFont="1" applyFill="1" applyBorder="1" applyAlignment="1" applyProtection="1">
      <alignment horizontal="left"/>
      <protection locked="0"/>
    </xf>
    <xf numFmtId="0" fontId="52" fillId="0" borderId="1" xfId="0" applyNumberFormat="1" applyFont="1" applyFill="1" applyBorder="1" applyAlignment="1" applyProtection="1">
      <alignment horizontal="center"/>
    </xf>
    <xf numFmtId="14" fontId="9" fillId="0" borderId="1" xfId="0" applyNumberFormat="1" applyFont="1" applyFill="1" applyBorder="1" applyAlignment="1" applyProtection="1">
      <alignment horizontal="left"/>
    </xf>
    <xf numFmtId="0" fontId="5" fillId="4" borderId="0" xfId="1"/>
    <xf numFmtId="0" fontId="0" fillId="0" borderId="0" xfId="0" applyAlignment="1">
      <alignment horizontal="center"/>
    </xf>
    <xf numFmtId="0" fontId="53" fillId="5" borderId="0" xfId="2" applyAlignment="1">
      <alignment horizontal="center"/>
    </xf>
    <xf numFmtId="0" fontId="32" fillId="0" borderId="0" xfId="0" applyFont="1" applyAlignment="1">
      <alignment horizontal="center"/>
    </xf>
    <xf numFmtId="0" fontId="5" fillId="4" borderId="0" xfId="1" applyAlignment="1" applyProtection="1">
      <alignment horizontal="center"/>
      <protection locked="0"/>
    </xf>
    <xf numFmtId="0" fontId="4" fillId="4" borderId="0" xfId="1" applyFont="1" applyProtection="1">
      <protection locked="0"/>
    </xf>
    <xf numFmtId="20" fontId="10" fillId="0" borderId="8" xfId="0" applyNumberFormat="1" applyFont="1" applyFill="1" applyBorder="1" applyAlignment="1" applyProtection="1">
      <alignment horizontal="left"/>
      <protection locked="0"/>
    </xf>
    <xf numFmtId="0" fontId="3" fillId="0" borderId="42" xfId="0" applyFont="1" applyBorder="1" applyAlignment="1">
      <alignment horizontal="center" vertical="center" wrapText="1"/>
    </xf>
    <xf numFmtId="0" fontId="3" fillId="0" borderId="43" xfId="0" applyFont="1" applyBorder="1" applyAlignment="1">
      <alignment horizontal="center" vertical="center" wrapText="1"/>
    </xf>
    <xf numFmtId="0" fontId="57" fillId="6" borderId="44" xfId="4" applyFont="1" applyBorder="1" applyAlignment="1">
      <alignment horizontal="center" vertical="center" wrapText="1"/>
    </xf>
    <xf numFmtId="0" fontId="3" fillId="0" borderId="44" xfId="0" applyFont="1" applyBorder="1" applyAlignment="1">
      <alignment horizontal="center" vertical="center" wrapText="1"/>
    </xf>
    <xf numFmtId="0" fontId="3" fillId="0" borderId="45" xfId="0" applyFont="1" applyBorder="1" applyAlignment="1">
      <alignment vertical="top" wrapText="1"/>
    </xf>
    <xf numFmtId="0" fontId="3" fillId="0" borderId="32" xfId="0" applyFont="1" applyBorder="1" applyAlignment="1">
      <alignment vertical="top" wrapText="1"/>
    </xf>
    <xf numFmtId="0" fontId="3" fillId="0" borderId="32" xfId="0" applyNumberFormat="1" applyFont="1" applyBorder="1" applyAlignment="1">
      <alignment vertical="top" wrapText="1"/>
    </xf>
    <xf numFmtId="168" fontId="57" fillId="6" borderId="46" xfId="4" applyNumberFormat="1" applyFont="1" applyBorder="1" applyAlignment="1">
      <alignment vertical="top" wrapText="1"/>
    </xf>
    <xf numFmtId="0" fontId="3" fillId="0" borderId="46" xfId="0" applyFont="1" applyBorder="1" applyAlignment="1">
      <alignment vertical="top" wrapText="1"/>
    </xf>
    <xf numFmtId="0" fontId="3" fillId="0" borderId="46" xfId="0" applyNumberFormat="1" applyFont="1" applyBorder="1" applyAlignment="1">
      <alignment vertical="top" wrapText="1"/>
    </xf>
    <xf numFmtId="0" fontId="20" fillId="2" borderId="0" xfId="0" applyFont="1" applyFill="1" applyAlignment="1"/>
    <xf numFmtId="0" fontId="20" fillId="2" borderId="0" xfId="0" applyFont="1" applyFill="1" applyAlignment="1">
      <alignment vertical="center"/>
    </xf>
    <xf numFmtId="0" fontId="49" fillId="0" borderId="26" xfId="0" applyFont="1" applyFill="1" applyBorder="1" applyAlignment="1" applyProtection="1">
      <protection locked="0" hidden="1"/>
    </xf>
    <xf numFmtId="0" fontId="49" fillId="0" borderId="27" xfId="0" applyFont="1" applyFill="1" applyBorder="1" applyAlignment="1" applyProtection="1">
      <protection locked="0" hidden="1"/>
    </xf>
    <xf numFmtId="0" fontId="10" fillId="0" borderId="0" xfId="0" applyFont="1" applyFill="1" applyBorder="1" applyAlignment="1"/>
    <xf numFmtId="0" fontId="0" fillId="0" borderId="0" xfId="0" applyFont="1" applyFill="1" applyBorder="1" applyAlignment="1"/>
    <xf numFmtId="0" fontId="28" fillId="0" borderId="0" xfId="0" applyFont="1" applyFill="1" applyBorder="1" applyAlignment="1" applyProtection="1">
      <alignment horizontal="center"/>
      <protection locked="0" hidden="1"/>
    </xf>
    <xf numFmtId="0" fontId="30" fillId="0" borderId="15" xfId="0" applyFont="1" applyFill="1" applyBorder="1" applyAlignment="1" applyProtection="1">
      <alignment horizontal="center"/>
      <protection locked="0" hidden="1"/>
    </xf>
    <xf numFmtId="0" fontId="10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4" fillId="0" borderId="5" xfId="0" applyFont="1" applyFill="1" applyBorder="1" applyAlignment="1" applyProtection="1">
      <alignment horizontal="center"/>
      <protection locked="0"/>
    </xf>
    <xf numFmtId="0" fontId="15" fillId="0" borderId="6" xfId="0" applyFont="1" applyFill="1" applyBorder="1" applyAlignment="1" applyProtection="1">
      <alignment horizontal="center"/>
      <protection locked="0"/>
    </xf>
    <xf numFmtId="0" fontId="15" fillId="0" borderId="7" xfId="0" applyFont="1" applyFill="1" applyBorder="1" applyAlignment="1" applyProtection="1">
      <alignment horizontal="center"/>
      <protection locked="0"/>
    </xf>
    <xf numFmtId="0" fontId="14" fillId="0" borderId="7" xfId="0" applyFont="1" applyFill="1" applyBorder="1" applyAlignment="1" applyProtection="1">
      <alignment horizontal="center"/>
      <protection locked="0"/>
    </xf>
    <xf numFmtId="0" fontId="32" fillId="0" borderId="19" xfId="0" applyFont="1" applyFill="1" applyBorder="1" applyAlignment="1"/>
    <xf numFmtId="0" fontId="32" fillId="0" borderId="10" xfId="0" applyFont="1" applyFill="1" applyBorder="1" applyAlignment="1"/>
    <xf numFmtId="0" fontId="10" fillId="0" borderId="14" xfId="0" applyFont="1" applyFill="1" applyBorder="1" applyAlignment="1"/>
    <xf numFmtId="0" fontId="9" fillId="0" borderId="0" xfId="0" applyFont="1" applyFill="1" applyBorder="1" applyAlignment="1"/>
    <xf numFmtId="0" fontId="10" fillId="0" borderId="15" xfId="0" applyFont="1" applyFill="1" applyBorder="1" applyAlignment="1">
      <alignment horizontal="center"/>
    </xf>
    <xf numFmtId="0" fontId="20" fillId="7" borderId="11" xfId="5" applyFont="1" applyBorder="1" applyAlignment="1"/>
    <xf numFmtId="0" fontId="20" fillId="7" borderId="12" xfId="5" applyFont="1" applyBorder="1" applyAlignment="1"/>
    <xf numFmtId="0" fontId="10" fillId="0" borderId="12" xfId="0" applyFont="1" applyFill="1" applyBorder="1" applyAlignment="1" applyProtection="1">
      <protection locked="0" hidden="1"/>
    </xf>
    <xf numFmtId="0" fontId="0" fillId="0" borderId="12" xfId="0" applyFont="1" applyFill="1" applyBorder="1" applyAlignment="1" applyProtection="1">
      <protection locked="0" hidden="1"/>
    </xf>
    <xf numFmtId="0" fontId="0" fillId="0" borderId="13" xfId="0" applyFont="1" applyFill="1" applyBorder="1" applyAlignment="1" applyProtection="1">
      <protection locked="0" hidden="1"/>
    </xf>
    <xf numFmtId="0" fontId="20" fillId="7" borderId="26" xfId="5" applyFont="1" applyBorder="1" applyAlignment="1"/>
    <xf numFmtId="0" fontId="20" fillId="7" borderId="27" xfId="5" applyFont="1" applyBorder="1" applyAlignment="1"/>
    <xf numFmtId="0" fontId="11" fillId="0" borderId="27" xfId="0" applyFont="1" applyFill="1" applyBorder="1" applyAlignment="1" applyProtection="1">
      <protection locked="0"/>
    </xf>
    <xf numFmtId="0" fontId="10" fillId="0" borderId="27" xfId="0" applyFont="1" applyFill="1" applyBorder="1" applyAlignment="1" applyProtection="1">
      <protection locked="0"/>
    </xf>
    <xf numFmtId="0" fontId="10" fillId="0" borderId="28" xfId="0" applyFont="1" applyFill="1" applyBorder="1" applyAlignment="1" applyProtection="1">
      <protection locked="0"/>
    </xf>
    <xf numFmtId="0" fontId="32" fillId="0" borderId="19" xfId="0" applyFont="1" applyFill="1" applyBorder="1" applyAlignment="1">
      <alignment vertical="center"/>
    </xf>
    <xf numFmtId="0" fontId="32" fillId="0" borderId="10" xfId="0" applyFont="1" applyFill="1" applyBorder="1" applyAlignment="1">
      <alignment vertical="center"/>
    </xf>
    <xf numFmtId="0" fontId="32" fillId="0" borderId="23" xfId="0" applyFont="1" applyFill="1" applyBorder="1" applyAlignment="1">
      <alignment vertical="center"/>
    </xf>
    <xf numFmtId="0" fontId="32" fillId="0" borderId="6" xfId="0" applyFont="1" applyFill="1" applyBorder="1" applyAlignment="1">
      <alignment vertical="center"/>
    </xf>
    <xf numFmtId="0" fontId="24" fillId="0" borderId="12" xfId="0" applyFont="1" applyFill="1" applyBorder="1" applyAlignment="1">
      <alignment horizontal="center" vertical="center"/>
    </xf>
    <xf numFmtId="0" fontId="25" fillId="0" borderId="12" xfId="0" applyFont="1" applyFill="1" applyBorder="1" applyAlignment="1">
      <alignment horizontal="center" vertical="center"/>
    </xf>
    <xf numFmtId="0" fontId="32" fillId="0" borderId="9" xfId="0" applyFont="1" applyFill="1" applyBorder="1" applyAlignment="1"/>
    <xf numFmtId="0" fontId="26" fillId="0" borderId="0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0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21" fillId="0" borderId="1" xfId="0" applyFont="1" applyFill="1" applyBorder="1" applyAlignment="1" applyProtection="1">
      <alignment horizontal="left"/>
      <protection hidden="1"/>
    </xf>
    <xf numFmtId="0" fontId="21" fillId="0" borderId="1" xfId="0" applyFont="1" applyFill="1" applyBorder="1" applyAlignment="1">
      <alignment horizontal="left"/>
    </xf>
    <xf numFmtId="0" fontId="20" fillId="0" borderId="1" xfId="0" applyFont="1" applyFill="1" applyBorder="1" applyAlignment="1">
      <alignment horizontal="left"/>
    </xf>
    <xf numFmtId="0" fontId="10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10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8" fillId="0" borderId="0" xfId="0" applyNumberFormat="1" applyFont="1" applyFill="1" applyBorder="1" applyAlignment="1" applyProtection="1">
      <alignment horizontal="center"/>
      <protection locked="0" hidden="1"/>
    </xf>
    <xf numFmtId="0" fontId="29" fillId="0" borderId="0" xfId="0" applyFont="1" applyFill="1" applyBorder="1" applyAlignment="1" applyProtection="1">
      <alignment horizontal="center"/>
      <protection locked="0" hidden="1"/>
    </xf>
    <xf numFmtId="0" fontId="10" fillId="0" borderId="1" xfId="0" applyFont="1" applyBorder="1" applyAlignment="1" applyProtection="1">
      <alignment wrapText="1"/>
      <protection locked="0"/>
    </xf>
    <xf numFmtId="0" fontId="27" fillId="0" borderId="0" xfId="0" applyFont="1" applyFill="1" applyBorder="1" applyAlignment="1">
      <alignment horizontal="center" vertical="center"/>
    </xf>
    <xf numFmtId="0" fontId="27" fillId="0" borderId="0" xfId="0" applyFont="1" applyFill="1" applyAlignment="1"/>
    <xf numFmtId="0" fontId="22" fillId="0" borderId="0" xfId="0" applyFont="1" applyFill="1" applyBorder="1" applyAlignment="1" applyProtection="1">
      <alignment horizontal="center" vertical="center"/>
      <protection locked="0" hidden="1"/>
    </xf>
    <xf numFmtId="0" fontId="23" fillId="0" borderId="0" xfId="0" applyFont="1" applyFill="1" applyBorder="1"/>
    <xf numFmtId="0" fontId="10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10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0" fontId="9" fillId="0" borderId="1" xfId="0" applyFont="1" applyBorder="1" applyAlignment="1" applyProtection="1">
      <alignment wrapText="1"/>
      <protection locked="0"/>
    </xf>
    <xf numFmtId="0" fontId="20" fillId="0" borderId="30" xfId="0" applyFont="1" applyFill="1" applyBorder="1" applyAlignment="1">
      <alignment horizontal="center" wrapText="1"/>
    </xf>
    <xf numFmtId="0" fontId="20" fillId="0" borderId="10" xfId="0" applyFont="1" applyBorder="1" applyAlignment="1">
      <alignment horizontal="center" wrapText="1"/>
    </xf>
    <xf numFmtId="0" fontId="20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20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5" fillId="0" borderId="14" xfId="0" applyFont="1" applyFill="1" applyBorder="1" applyAlignment="1"/>
    <xf numFmtId="0" fontId="35" fillId="0" borderId="0" xfId="0" applyFont="1" applyFill="1" applyAlignment="1"/>
    <xf numFmtId="0" fontId="13" fillId="0" borderId="14" xfId="0" applyFont="1" applyFill="1" applyBorder="1" applyAlignment="1" applyProtection="1">
      <alignment horizontal="justify" vertical="top" wrapText="1"/>
      <protection locked="0"/>
    </xf>
    <xf numFmtId="0" fontId="39" fillId="0" borderId="0" xfId="0" applyFont="1" applyFill="1" applyBorder="1" applyAlignment="1" applyProtection="1">
      <alignment horizontal="justify" vertical="top" wrapText="1"/>
      <protection locked="0"/>
    </xf>
    <xf numFmtId="0" fontId="9" fillId="0" borderId="0" xfId="0" applyFont="1" applyFill="1" applyAlignment="1" applyProtection="1">
      <alignment horizontal="justify" vertical="top" wrapText="1"/>
      <protection locked="0"/>
    </xf>
    <xf numFmtId="0" fontId="9" fillId="0" borderId="15" xfId="0" applyFont="1" applyFill="1" applyBorder="1" applyAlignment="1" applyProtection="1">
      <alignment horizontal="justify" vertical="top" wrapText="1"/>
      <protection locked="0"/>
    </xf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4" fillId="0" borderId="19" xfId="0" applyFont="1" applyFill="1" applyBorder="1" applyAlignment="1">
      <alignment horizontal="center" shrinkToFit="1"/>
    </xf>
    <xf numFmtId="0" fontId="23" fillId="0" borderId="10" xfId="0" applyFont="1" applyFill="1" applyBorder="1" applyAlignment="1">
      <alignment horizontal="center" shrinkToFit="1"/>
    </xf>
    <xf numFmtId="0" fontId="23" fillId="0" borderId="22" xfId="0" applyFont="1" applyFill="1" applyBorder="1" applyAlignment="1">
      <alignment horizontal="center" shrinkToFit="1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0" fontId="8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8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166" fontId="9" fillId="0" borderId="47" xfId="0" applyNumberFormat="1" applyFont="1" applyFill="1" applyBorder="1" applyAlignment="1" applyProtection="1">
      <alignment horizontal="justify" vertical="top" wrapText="1"/>
      <protection locked="0"/>
    </xf>
    <xf numFmtId="166" fontId="9" fillId="0" borderId="48" xfId="0" applyNumberFormat="1" applyFont="1" applyFill="1" applyBorder="1" applyAlignment="1" applyProtection="1">
      <alignment horizontal="justify" vertical="top" wrapText="1"/>
      <protection locked="0"/>
    </xf>
    <xf numFmtId="166" fontId="9" fillId="0" borderId="49" xfId="0" applyNumberFormat="1" applyFont="1" applyFill="1" applyBorder="1" applyAlignment="1" applyProtection="1">
      <alignment horizontal="justify" vertical="top" wrapText="1"/>
      <protection locked="0"/>
    </xf>
    <xf numFmtId="0" fontId="0" fillId="0" borderId="11" xfId="0" applyFont="1" applyFill="1" applyBorder="1" applyAlignment="1" applyProtection="1">
      <alignment horizontal="justify" vertical="top" wrapText="1"/>
      <protection locked="0"/>
    </xf>
    <xf numFmtId="0" fontId="0" fillId="0" borderId="12" xfId="0" applyFont="1" applyFill="1" applyBorder="1" applyAlignment="1" applyProtection="1">
      <alignment horizontal="justify" vertical="top" wrapText="1"/>
      <protection locked="0"/>
    </xf>
    <xf numFmtId="0" fontId="0" fillId="0" borderId="13" xfId="0" applyFont="1" applyFill="1" applyBorder="1" applyAlignment="1" applyProtection="1">
      <alignment horizontal="justify" vertical="top" wrapText="1"/>
      <protection locked="0"/>
    </xf>
    <xf numFmtId="0" fontId="0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Border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26" xfId="0" applyFont="1" applyFill="1" applyBorder="1" applyAlignment="1" applyProtection="1">
      <alignment horizontal="justify" vertical="top" wrapText="1"/>
      <protection locked="0"/>
    </xf>
    <xf numFmtId="0" fontId="0" fillId="0" borderId="27" xfId="0" applyFont="1" applyFill="1" applyBorder="1" applyAlignment="1" applyProtection="1">
      <alignment horizontal="justify" vertical="top" wrapText="1"/>
      <protection locked="0"/>
    </xf>
    <xf numFmtId="0" fontId="0" fillId="0" borderId="28" xfId="0" applyFont="1" applyFill="1" applyBorder="1" applyAlignment="1" applyProtection="1">
      <alignment horizontal="justify" vertical="top" wrapText="1"/>
      <protection locked="0"/>
    </xf>
    <xf numFmtId="0" fontId="47" fillId="0" borderId="26" xfId="0" applyFont="1" applyBorder="1" applyAlignment="1" applyProtection="1">
      <protection locked="0"/>
    </xf>
    <xf numFmtId="0" fontId="47" fillId="0" borderId="27" xfId="0" applyFont="1" applyBorder="1" applyAlignment="1" applyProtection="1">
      <protection locked="0"/>
    </xf>
    <xf numFmtId="0" fontId="43" fillId="0" borderId="14" xfId="0" applyFont="1" applyFill="1" applyBorder="1" applyAlignment="1" applyProtection="1"/>
    <xf numFmtId="0" fontId="45" fillId="0" borderId="0" xfId="0" applyFont="1" applyAlignment="1" applyProtection="1"/>
    <xf numFmtId="0" fontId="10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21" fillId="0" borderId="35" xfId="0" applyFont="1" applyFill="1" applyBorder="1" applyAlignment="1">
      <alignment horizontal="left"/>
    </xf>
    <xf numFmtId="0" fontId="20" fillId="0" borderId="35" xfId="0" applyFont="1" applyFill="1" applyBorder="1" applyAlignment="1">
      <alignment horizontal="left"/>
    </xf>
    <xf numFmtId="0" fontId="10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10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9" fillId="0" borderId="10" xfId="0" applyFont="1" applyBorder="1" applyAlignment="1" applyProtection="1">
      <alignment horizontal="justify" vertical="top" wrapText="1"/>
      <protection locked="0"/>
    </xf>
    <xf numFmtId="0" fontId="40" fillId="0" borderId="10" xfId="0" applyFont="1" applyBorder="1" applyAlignment="1" applyProtection="1">
      <protection locked="0"/>
    </xf>
    <xf numFmtId="0" fontId="40" fillId="0" borderId="22" xfId="0" applyFont="1" applyBorder="1" applyAlignment="1" applyProtection="1">
      <protection locked="0"/>
    </xf>
    <xf numFmtId="9" fontId="28" fillId="0" borderId="0" xfId="0" applyNumberFormat="1" applyFont="1" applyFill="1" applyBorder="1" applyAlignment="1" applyProtection="1">
      <alignment horizontal="center"/>
      <protection hidden="1"/>
    </xf>
    <xf numFmtId="0" fontId="29" fillId="0" borderId="0" xfId="0" applyFont="1" applyFill="1" applyBorder="1" applyAlignment="1" applyProtection="1">
      <alignment horizontal="center"/>
      <protection hidden="1"/>
    </xf>
    <xf numFmtId="0" fontId="28" fillId="0" borderId="0" xfId="0" applyFont="1" applyFill="1" applyBorder="1" applyAlignment="1" applyProtection="1">
      <alignment horizontal="center"/>
      <protection hidden="1"/>
    </xf>
    <xf numFmtId="0" fontId="28" fillId="0" borderId="15" xfId="0" applyFont="1" applyFill="1" applyBorder="1" applyAlignment="1" applyProtection="1">
      <alignment horizontal="center"/>
      <protection hidden="1"/>
    </xf>
    <xf numFmtId="166" fontId="51" fillId="0" borderId="41" xfId="0" applyNumberFormat="1" applyFont="1" applyBorder="1" applyAlignment="1" applyProtection="1">
      <alignment horizontal="center" wrapText="1"/>
      <protection locked="0"/>
    </xf>
    <xf numFmtId="166" fontId="51" fillId="0" borderId="39" xfId="0" applyNumberFormat="1" applyFont="1" applyBorder="1" applyAlignment="1" applyProtection="1">
      <alignment horizontal="center" wrapText="1"/>
      <protection locked="0"/>
    </xf>
    <xf numFmtId="0" fontId="10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56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20" fillId="0" borderId="1" xfId="0" applyFont="1" applyFill="1" applyBorder="1" applyAlignment="1" applyProtection="1">
      <alignment horizontal="left"/>
      <protection hidden="1"/>
    </xf>
    <xf numFmtId="0" fontId="10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20" fillId="0" borderId="33" xfId="0" applyFont="1" applyFill="1" applyBorder="1" applyAlignment="1">
      <alignment horizontal="left"/>
    </xf>
    <xf numFmtId="0" fontId="10" fillId="0" borderId="34" xfId="0" applyFont="1" applyBorder="1" applyAlignment="1" applyProtection="1">
      <alignment wrapText="1"/>
      <protection locked="0"/>
    </xf>
    <xf numFmtId="0" fontId="10" fillId="0" borderId="0" xfId="0" applyFont="1" applyBorder="1" applyAlignment="1" applyProtection="1">
      <alignment wrapText="1"/>
      <protection locked="0"/>
    </xf>
    <xf numFmtId="0" fontId="38" fillId="0" borderId="0" xfId="0" applyFont="1" applyFill="1" applyBorder="1" applyAlignment="1">
      <alignment horizontal="center"/>
    </xf>
    <xf numFmtId="0" fontId="36" fillId="0" borderId="0" xfId="0" applyFont="1" applyAlignment="1">
      <alignment horizontal="center"/>
    </xf>
    <xf numFmtId="0" fontId="36" fillId="0" borderId="15" xfId="0" applyFont="1" applyBorder="1" applyAlignment="1">
      <alignment horizontal="center"/>
    </xf>
    <xf numFmtId="0" fontId="14" fillId="0" borderId="31" xfId="0" applyFont="1" applyFill="1" applyBorder="1" applyAlignment="1" applyProtection="1">
      <alignment horizontal="center"/>
      <protection locked="0"/>
    </xf>
    <xf numFmtId="0" fontId="14" fillId="0" borderId="9" xfId="0" applyFont="1" applyBorder="1" applyAlignment="1" applyProtection="1">
      <alignment horizontal="center"/>
      <protection locked="0"/>
    </xf>
    <xf numFmtId="0" fontId="14" fillId="0" borderId="25" xfId="0" applyFont="1" applyBorder="1" applyAlignment="1" applyProtection="1">
      <alignment horizontal="center"/>
      <protection locked="0"/>
    </xf>
    <xf numFmtId="0" fontId="14" fillId="0" borderId="30" xfId="0" applyFont="1" applyFill="1" applyBorder="1" applyAlignment="1" applyProtection="1">
      <alignment horizontal="center"/>
      <protection locked="0"/>
    </xf>
    <xf numFmtId="0" fontId="14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7" fillId="3" borderId="33" xfId="0" applyFont="1" applyFill="1" applyBorder="1" applyAlignment="1"/>
    <xf numFmtId="0" fontId="0" fillId="3" borderId="33" xfId="0" applyFill="1" applyBorder="1" applyAlignment="1"/>
    <xf numFmtId="0" fontId="6" fillId="0" borderId="0" xfId="0" applyFont="1" applyBorder="1" applyAlignment="1" applyProtection="1">
      <alignment horizontal="justify" vertical="top" wrapText="1"/>
      <protection locked="0"/>
    </xf>
    <xf numFmtId="0" fontId="6" fillId="0" borderId="15" xfId="0" applyFont="1" applyBorder="1" applyAlignment="1" applyProtection="1">
      <alignment horizontal="justify" vertical="top" wrapText="1"/>
      <protection locked="0"/>
    </xf>
    <xf numFmtId="0" fontId="10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4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6" fillId="0" borderId="14" xfId="0" applyFont="1" applyFill="1" applyBorder="1" applyAlignment="1">
      <alignment horizontal="center" vertical="center"/>
    </xf>
    <xf numFmtId="0" fontId="27" fillId="0" borderId="14" xfId="0" applyFont="1" applyFill="1" applyBorder="1" applyAlignment="1">
      <alignment horizontal="center" vertical="center"/>
    </xf>
    <xf numFmtId="0" fontId="54" fillId="0" borderId="0" xfId="0" applyFont="1" applyAlignment="1">
      <alignment horizontal="center"/>
    </xf>
    <xf numFmtId="0" fontId="20" fillId="0" borderId="4" xfId="0" applyFont="1" applyFill="1" applyBorder="1" applyProtection="1"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6">
    <cellStyle name="20% — акцент2" xfId="5" builtinId="34"/>
    <cellStyle name="40% — акцент2" xfId="1" builtinId="35"/>
    <cellStyle name="Акцент2" xfId="2" builtinId="33"/>
    <cellStyle name="Акцент6" xfId="4" builtinId="49"/>
    <cellStyle name="Обычный" xfId="0" builtinId="0"/>
    <cellStyle name="Обычный 2" xfId="3"/>
  </cellStyles>
  <dxfs count="6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protection locked="0" hidden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checked="Checked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41.xml><?xml version="1.0" encoding="utf-8"?>
<formControlPr xmlns="http://schemas.microsoft.com/office/spreadsheetml/2009/9/main" objectType="CheckBox" lockText="1"/>
</file>

<file path=xl/ctrlProps/ctrlProp42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631825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95250</xdr:rowOff>
    </xdr:from>
    <xdr:to>
      <xdr:col>3</xdr:col>
      <xdr:colOff>626050</xdr:colOff>
      <xdr:row>35</xdr:row>
      <xdr:rowOff>182560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924425"/>
          <a:ext cx="2816800" cy="2287585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561975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142875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619125</xdr:colOff>
          <xdr:row>15</xdr:row>
          <xdr:rowOff>200025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EBU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8</xdr:col>
          <xdr:colOff>247650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16</xdr:row>
          <xdr:rowOff>9525</xdr:rowOff>
        </xdr:from>
        <xdr:to>
          <xdr:col>8</xdr:col>
          <xdr:colOff>123825</xdr:colOff>
          <xdr:row>17</xdr:row>
          <xdr:rowOff>47625</xdr:rowOff>
        </xdr:to>
        <xdr:sp macro="" textlink="">
          <xdr:nvSpPr>
            <xdr:cNvPr id="2129" name="Check Box 81" hidden="1">
              <a:extLst>
                <a:ext uri="{63B3BB69-23CF-44E3-9099-C40C66FF867C}">
                  <a14:compatExt spid="_x0000_s21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Hunter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76200</xdr:colOff>
          <xdr:row>15</xdr:row>
          <xdr:rowOff>9525</xdr:rowOff>
        </xdr:from>
        <xdr:to>
          <xdr:col>9</xdr:col>
          <xdr:colOff>990600</xdr:colOff>
          <xdr:row>16</xdr:row>
          <xdr:rowOff>38100</xdr:rowOff>
        </xdr:to>
        <xdr:sp macro="" textlink="">
          <xdr:nvSpPr>
            <xdr:cNvPr id="2130" name="Check Box 82" hidden="1">
              <a:extLst>
                <a:ext uri="{63B3BB69-23CF-44E3-9099-C40C66FF867C}">
                  <a14:compatExt spid="_x0000_s2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Aspiron 6F</a:t>
              </a:r>
            </a:p>
          </xdr:txBody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id="1" name="Таблица1" displayName="Таблица1" ref="A3:D21" totalsRowCount="1" headerRowDxfId="5" headerRowCellStyle="40% — акцент2">
  <autoFilter ref="A3:D20"/>
  <tableColumns count="4">
    <tableColumn id="1" name="№" dataCellStyle="40% — акцент2"/>
    <tableColumn id="2" name="Врачи" totalsRowFunction="count" totalsRowDxfId="4"/>
    <tableColumn id="3" name="Мед.Cёстры" totalsRowFunction="count" totalsRowDxfId="3"/>
    <tableColumn id="4" name="Санитарки " totalsRowFunction="count" totalsRowDxfId="2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41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23" Type="http://schemas.openxmlformats.org/officeDocument/2006/relationships/comments" Target="../comments2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Relationship Id="rId22" Type="http://schemas.openxmlformats.org/officeDocument/2006/relationships/ctrlProp" Target="../ctrlProps/ctrlProp4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>
    <tabColor rgb="FF92D050"/>
  </sheetPr>
  <dimension ref="A1:V854"/>
  <sheetViews>
    <sheetView showGridLines="0" tabSelected="1" showWhiteSpace="0" view="pageLayout" topLeftCell="A22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425781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39" t="s">
        <v>34</v>
      </c>
      <c r="C1" s="140"/>
      <c r="D1" s="140"/>
      <c r="E1" s="140"/>
      <c r="F1" s="140"/>
      <c r="G1" s="140"/>
      <c r="H1" s="140"/>
      <c r="I1" s="140"/>
      <c r="J1" s="14"/>
      <c r="K1" s="107"/>
      <c r="L1" s="107"/>
      <c r="M1" s="107"/>
      <c r="N1" s="107"/>
      <c r="O1" s="107"/>
      <c r="P1" s="107"/>
      <c r="Q1" s="107"/>
      <c r="R1" s="107"/>
      <c r="S1" s="107"/>
      <c r="T1" s="107"/>
      <c r="U1" s="107"/>
      <c r="V1" s="107"/>
    </row>
    <row r="2" spans="1:22" ht="18.75" x14ac:dyDescent="0.25">
      <c r="A2" s="15"/>
      <c r="B2" s="16"/>
      <c r="C2" s="142" t="s">
        <v>24</v>
      </c>
      <c r="D2" s="143"/>
      <c r="E2" s="143"/>
      <c r="F2" s="143"/>
      <c r="G2" s="143"/>
      <c r="H2" s="143"/>
      <c r="I2" s="16"/>
      <c r="J2" s="17"/>
      <c r="K2" s="107"/>
      <c r="L2" s="107"/>
      <c r="M2" s="107"/>
      <c r="N2" s="107"/>
      <c r="O2" s="107"/>
      <c r="P2" s="107"/>
      <c r="Q2" s="107"/>
      <c r="R2" s="107"/>
      <c r="S2" s="107"/>
      <c r="T2" s="107"/>
      <c r="U2" s="107"/>
      <c r="V2" s="107"/>
    </row>
    <row r="3" spans="1:22" ht="17.25" x14ac:dyDescent="0.3">
      <c r="A3" s="15"/>
      <c r="B3" s="157" t="s">
        <v>37</v>
      </c>
      <c r="C3" s="158"/>
      <c r="D3" s="158"/>
      <c r="E3" s="158"/>
      <c r="F3" s="158"/>
      <c r="G3" s="158"/>
      <c r="H3" s="158"/>
      <c r="I3" s="158"/>
      <c r="J3" s="17"/>
      <c r="K3" s="107"/>
      <c r="L3" s="107"/>
      <c r="M3" s="107"/>
      <c r="N3" s="107"/>
      <c r="O3" s="107"/>
      <c r="P3" s="107"/>
      <c r="Q3" s="107"/>
      <c r="R3" s="107"/>
      <c r="S3" s="107"/>
      <c r="T3" s="107"/>
      <c r="U3" s="107"/>
      <c r="V3" s="107"/>
    </row>
    <row r="4" spans="1:22" ht="15" customHeight="1" x14ac:dyDescent="0.25">
      <c r="A4" s="15"/>
      <c r="B4" s="144" t="s">
        <v>38</v>
      </c>
      <c r="C4" s="144"/>
      <c r="D4" s="144"/>
      <c r="E4" s="144"/>
      <c r="F4" s="144"/>
      <c r="G4" s="144"/>
      <c r="H4" s="144"/>
      <c r="I4" s="144"/>
      <c r="J4" s="17"/>
      <c r="K4" s="107"/>
      <c r="L4" s="107"/>
      <c r="M4" s="107"/>
      <c r="N4" s="107"/>
      <c r="O4" s="107"/>
      <c r="P4" s="107"/>
      <c r="Q4" s="107"/>
      <c r="R4" s="107"/>
      <c r="S4" s="107"/>
      <c r="T4" s="107"/>
      <c r="U4" s="107"/>
      <c r="V4" s="107"/>
    </row>
    <row r="5" spans="1:22" ht="18.75" customHeight="1" x14ac:dyDescent="0.25">
      <c r="A5" s="15"/>
      <c r="B5" s="159" t="s">
        <v>33</v>
      </c>
      <c r="C5" s="160"/>
      <c r="D5" s="160"/>
      <c r="E5" s="160"/>
      <c r="F5" s="160"/>
      <c r="G5" s="160"/>
      <c r="H5" s="160"/>
      <c r="I5" s="160"/>
      <c r="J5" s="17"/>
      <c r="K5" s="107"/>
      <c r="L5" s="107"/>
      <c r="M5" s="107"/>
      <c r="N5" s="107"/>
      <c r="O5" s="107"/>
      <c r="P5" s="107"/>
      <c r="Q5" s="107"/>
      <c r="R5" s="107"/>
      <c r="S5" s="107"/>
      <c r="T5" s="107"/>
      <c r="U5" s="107"/>
      <c r="V5" s="107"/>
    </row>
    <row r="6" spans="1:22" ht="1.5" customHeight="1" x14ac:dyDescent="0.25">
      <c r="A6" s="18"/>
      <c r="B6" s="76"/>
      <c r="C6" s="19"/>
      <c r="D6" s="19"/>
      <c r="E6" s="19"/>
      <c r="F6" s="19"/>
      <c r="G6" s="20"/>
      <c r="H6" s="20"/>
      <c r="I6" s="20"/>
      <c r="J6" s="21"/>
      <c r="K6" s="107"/>
      <c r="L6" s="107"/>
      <c r="M6" s="107"/>
      <c r="N6" s="107"/>
      <c r="O6" s="107"/>
      <c r="P6" s="107"/>
      <c r="Q6" s="107"/>
      <c r="R6" s="107"/>
      <c r="S6" s="107"/>
      <c r="T6" s="107"/>
      <c r="U6" s="107"/>
      <c r="V6" s="107"/>
    </row>
    <row r="7" spans="1:22" ht="15.75" x14ac:dyDescent="0.25">
      <c r="A7" s="43" t="s">
        <v>0</v>
      </c>
      <c r="B7" s="2">
        <v>44511</v>
      </c>
      <c r="C7" s="78" t="s">
        <v>119</v>
      </c>
      <c r="D7" s="19"/>
      <c r="E7" s="147" t="s">
        <v>39</v>
      </c>
      <c r="F7" s="147"/>
      <c r="G7" s="156"/>
      <c r="H7" s="156"/>
      <c r="I7" s="161" t="s">
        <v>48</v>
      </c>
      <c r="J7" s="162"/>
      <c r="K7" s="107"/>
      <c r="L7" s="107"/>
      <c r="M7" s="107"/>
      <c r="N7" s="107"/>
      <c r="O7" s="107"/>
      <c r="P7" s="107"/>
      <c r="Q7" s="107"/>
      <c r="R7" s="107"/>
      <c r="S7" s="107"/>
      <c r="T7" s="107"/>
      <c r="U7" s="107"/>
      <c r="V7" s="107"/>
    </row>
    <row r="8" spans="1:22" ht="26.25" x14ac:dyDescent="0.25">
      <c r="A8" s="44" t="s">
        <v>3</v>
      </c>
      <c r="B8" s="152" t="s">
        <v>121</v>
      </c>
      <c r="C8" s="153"/>
      <c r="D8" s="19"/>
      <c r="E8" s="148" t="s">
        <v>4</v>
      </c>
      <c r="F8" s="149"/>
      <c r="G8" s="165"/>
      <c r="H8" s="165"/>
      <c r="I8" s="145" t="s">
        <v>67</v>
      </c>
      <c r="J8" s="146"/>
      <c r="K8" s="107"/>
      <c r="L8" s="107"/>
      <c r="M8" s="107"/>
      <c r="N8" s="107"/>
      <c r="O8" s="107"/>
      <c r="P8" s="107"/>
      <c r="Q8" s="107"/>
      <c r="R8" s="107"/>
      <c r="S8" s="107"/>
      <c r="T8" s="107"/>
      <c r="U8" s="107"/>
      <c r="V8" s="107"/>
    </row>
    <row r="9" spans="1:22" ht="25.5" x14ac:dyDescent="0.25">
      <c r="A9" s="45" t="s">
        <v>1</v>
      </c>
      <c r="B9" s="86">
        <v>19832</v>
      </c>
      <c r="C9" t="s">
        <v>86</v>
      </c>
      <c r="D9" s="87">
        <f>DATEDIF(B9,$B$7,"y")</f>
        <v>67</v>
      </c>
      <c r="E9" s="19"/>
      <c r="F9" s="19"/>
      <c r="G9" s="148" t="s">
        <v>5</v>
      </c>
      <c r="H9" s="149"/>
      <c r="I9" s="145" t="s">
        <v>118</v>
      </c>
      <c r="J9" s="146"/>
      <c r="K9" s="107"/>
      <c r="L9" s="107"/>
      <c r="M9" s="107"/>
      <c r="N9" s="107"/>
      <c r="O9" s="107"/>
      <c r="P9" s="107"/>
      <c r="Q9" s="107"/>
      <c r="R9" s="107"/>
      <c r="S9" s="107"/>
      <c r="T9" s="107"/>
      <c r="U9" s="107"/>
      <c r="V9" s="107"/>
    </row>
    <row r="10" spans="1:22" ht="15" customHeight="1" x14ac:dyDescent="0.25">
      <c r="A10" s="43" t="s">
        <v>2</v>
      </c>
      <c r="B10" s="163" t="s">
        <v>122</v>
      </c>
      <c r="C10" s="164"/>
      <c r="D10" s="19"/>
      <c r="E10" s="19"/>
      <c r="F10" s="19"/>
      <c r="G10" s="148" t="s">
        <v>36</v>
      </c>
      <c r="H10" s="149"/>
      <c r="I10" s="145" t="s">
        <v>116</v>
      </c>
      <c r="J10" s="146"/>
      <c r="K10" s="107"/>
      <c r="L10" s="107"/>
      <c r="M10" s="107"/>
      <c r="N10" s="107"/>
      <c r="O10" s="107"/>
      <c r="P10" s="107"/>
      <c r="Q10" s="107"/>
      <c r="R10" s="107"/>
      <c r="S10" s="107"/>
      <c r="T10" s="107"/>
      <c r="U10" s="107"/>
      <c r="V10" s="107"/>
    </row>
    <row r="11" spans="1:22" ht="15" customHeight="1" x14ac:dyDescent="0.25">
      <c r="A11" s="43" t="s">
        <v>23</v>
      </c>
      <c r="B11" s="77">
        <v>17126</v>
      </c>
      <c r="C11" s="79">
        <v>35</v>
      </c>
      <c r="D11" s="22"/>
      <c r="E11" s="20"/>
      <c r="F11" s="20"/>
      <c r="G11" s="148" t="s">
        <v>7</v>
      </c>
      <c r="H11" s="149"/>
      <c r="I11" s="145" t="s">
        <v>45</v>
      </c>
      <c r="J11" s="146"/>
      <c r="K11" s="107"/>
      <c r="L11" s="107"/>
      <c r="M11" s="107"/>
      <c r="N11" s="107"/>
      <c r="O11" s="107"/>
      <c r="P11" s="107"/>
      <c r="Q11" s="107"/>
      <c r="R11" s="107"/>
      <c r="S11" s="107"/>
      <c r="T11" s="107"/>
      <c r="U11" s="107"/>
      <c r="V11" s="107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07"/>
      <c r="L12" s="107"/>
      <c r="M12" s="107"/>
      <c r="N12" s="107"/>
      <c r="O12" s="107"/>
      <c r="P12" s="107"/>
      <c r="Q12" s="107"/>
      <c r="R12" s="107"/>
      <c r="S12" s="107"/>
      <c r="T12" s="107"/>
      <c r="U12" s="107"/>
      <c r="V12" s="107"/>
    </row>
    <row r="13" spans="1:22" ht="15.75" x14ac:dyDescent="0.25">
      <c r="A13" s="122" t="s">
        <v>8</v>
      </c>
      <c r="B13" s="111"/>
      <c r="C13" s="154" t="s">
        <v>132</v>
      </c>
      <c r="D13" s="155"/>
      <c r="E13" s="46" t="s">
        <v>131</v>
      </c>
      <c r="F13" s="114" t="s">
        <v>9</v>
      </c>
      <c r="G13" s="115"/>
      <c r="H13" s="115"/>
      <c r="I13" s="112" t="s">
        <v>130</v>
      </c>
      <c r="J13" s="113"/>
      <c r="K13" s="107"/>
      <c r="L13" s="107"/>
      <c r="M13" s="107"/>
      <c r="N13" s="107"/>
      <c r="O13" s="107"/>
      <c r="P13" s="107"/>
      <c r="Q13" s="107"/>
      <c r="R13" s="107"/>
      <c r="S13" s="107"/>
      <c r="T13" s="107"/>
      <c r="U13" s="107"/>
      <c r="V13" s="107"/>
    </row>
    <row r="14" spans="1:22" ht="15.75" x14ac:dyDescent="0.25">
      <c r="A14" s="122" t="s">
        <v>25</v>
      </c>
      <c r="B14" s="110"/>
      <c r="C14" s="123"/>
      <c r="D14" s="47" t="s">
        <v>35</v>
      </c>
      <c r="E14" s="114" t="s">
        <v>10</v>
      </c>
      <c r="F14" s="114"/>
      <c r="G14" s="114"/>
      <c r="H14" s="114"/>
      <c r="I14" s="114"/>
      <c r="J14" s="124"/>
      <c r="K14" s="107"/>
      <c r="L14" s="107"/>
      <c r="M14" s="107"/>
      <c r="N14" s="107"/>
      <c r="O14" s="107"/>
      <c r="P14" s="107"/>
      <c r="Q14" s="107"/>
      <c r="R14" s="107"/>
      <c r="S14" s="107"/>
      <c r="T14" s="107"/>
      <c r="U14" s="107"/>
      <c r="V14" s="107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07"/>
      <c r="L15" s="107"/>
      <c r="M15" s="107"/>
      <c r="N15" s="107"/>
      <c r="O15" s="107"/>
      <c r="P15" s="107"/>
      <c r="Q15" s="107"/>
      <c r="R15" s="107"/>
      <c r="S15" s="107"/>
      <c r="T15" s="107"/>
      <c r="U15" s="107"/>
      <c r="V15" s="107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07"/>
      <c r="L16" s="107"/>
      <c r="M16" s="107"/>
      <c r="N16" s="107"/>
      <c r="O16" s="107"/>
      <c r="P16" s="107"/>
      <c r="Q16" s="107"/>
      <c r="R16" s="107"/>
      <c r="S16" s="107"/>
      <c r="T16" s="107"/>
      <c r="U16" s="107"/>
      <c r="V16" s="107"/>
    </row>
    <row r="17" spans="1:22" ht="15.75" x14ac:dyDescent="0.25">
      <c r="A17" s="4"/>
      <c r="B17" s="76"/>
      <c r="C17" s="76"/>
      <c r="D17" s="19"/>
      <c r="E17" s="19"/>
      <c r="F17" s="19"/>
      <c r="G17" s="19"/>
      <c r="H17" s="19"/>
      <c r="I17" s="19"/>
      <c r="J17" s="17"/>
      <c r="K17" s="107"/>
      <c r="L17" s="107"/>
      <c r="M17" s="107"/>
      <c r="N17" s="107"/>
      <c r="O17" s="107"/>
      <c r="P17" s="107"/>
      <c r="Q17" s="107"/>
      <c r="R17" s="107"/>
      <c r="S17" s="107"/>
      <c r="T17" s="107"/>
      <c r="U17" s="107"/>
      <c r="V17" s="107"/>
    </row>
    <row r="18" spans="1:22" x14ac:dyDescent="0.25">
      <c r="A18" s="120" t="s">
        <v>11</v>
      </c>
      <c r="B18" s="121"/>
      <c r="C18" s="121"/>
      <c r="D18" s="121"/>
      <c r="E18" s="121"/>
      <c r="F18" s="121"/>
      <c r="G18" s="31"/>
      <c r="H18" s="166" t="s">
        <v>43</v>
      </c>
      <c r="I18" s="167"/>
      <c r="J18" s="168"/>
      <c r="K18" s="107"/>
      <c r="L18" s="107"/>
      <c r="M18" s="107"/>
      <c r="N18" s="107"/>
      <c r="O18" s="107"/>
      <c r="P18" s="107"/>
      <c r="Q18" s="107"/>
      <c r="R18" s="107"/>
      <c r="S18" s="107"/>
      <c r="T18" s="107"/>
      <c r="U18" s="107"/>
      <c r="V18" s="107"/>
    </row>
    <row r="19" spans="1:22" ht="17.25" x14ac:dyDescent="0.3">
      <c r="A19" s="5"/>
      <c r="B19" s="116" t="s">
        <v>40</v>
      </c>
      <c r="C19" s="117"/>
      <c r="D19" s="117"/>
      <c r="E19" s="118"/>
      <c r="F19" s="116" t="s">
        <v>42</v>
      </c>
      <c r="G19" s="119"/>
      <c r="H19" s="169"/>
      <c r="I19" s="170"/>
      <c r="J19" s="171"/>
      <c r="K19" s="107"/>
      <c r="L19" s="107"/>
      <c r="M19" s="107"/>
      <c r="N19" s="107"/>
      <c r="O19" s="107"/>
      <c r="P19" s="107"/>
      <c r="Q19" s="107"/>
      <c r="R19" s="107"/>
      <c r="S19" s="107"/>
      <c r="T19" s="107"/>
      <c r="U19" s="107"/>
      <c r="V19" s="107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86"/>
      <c r="I20" s="187"/>
      <c r="J20" s="81"/>
      <c r="K20" s="107"/>
      <c r="L20" s="107"/>
      <c r="M20" s="107"/>
      <c r="N20" s="107"/>
      <c r="O20" s="107"/>
      <c r="P20" s="107"/>
      <c r="Q20" s="107"/>
      <c r="R20" s="107"/>
      <c r="S20" s="107"/>
      <c r="T20" s="107"/>
      <c r="U20" s="107"/>
      <c r="V20" s="107"/>
    </row>
    <row r="21" spans="1:22" x14ac:dyDescent="0.25">
      <c r="A21" s="9" t="s">
        <v>13</v>
      </c>
      <c r="B21" s="26"/>
      <c r="C21" s="19"/>
      <c r="D21" s="19"/>
      <c r="E21" s="258"/>
      <c r="F21" s="26"/>
      <c r="G21" s="24"/>
      <c r="H21" s="188"/>
      <c r="I21" s="189"/>
      <c r="J21" s="80"/>
      <c r="K21" s="107"/>
      <c r="L21" s="107"/>
      <c r="M21" s="107"/>
      <c r="N21" s="107"/>
      <c r="O21" s="107"/>
      <c r="P21" s="107"/>
      <c r="Q21" s="107"/>
      <c r="R21" s="107"/>
      <c r="S21" s="107"/>
      <c r="T21" s="107"/>
      <c r="U21" s="107"/>
      <c r="V21" s="107"/>
    </row>
    <row r="22" spans="1:22" x14ac:dyDescent="0.25">
      <c r="A22" s="135" t="s">
        <v>15</v>
      </c>
      <c r="B22" s="136"/>
      <c r="C22" s="31"/>
      <c r="D22" s="31"/>
      <c r="E22" s="31"/>
      <c r="F22" s="31"/>
      <c r="G22" s="31"/>
      <c r="H22" s="19"/>
      <c r="I22" s="31"/>
      <c r="J22" s="32"/>
      <c r="K22" s="107"/>
      <c r="L22" s="107"/>
      <c r="M22" s="107"/>
      <c r="N22" s="107"/>
      <c r="O22" s="107"/>
      <c r="P22" s="107"/>
      <c r="Q22" s="107"/>
      <c r="R22" s="107"/>
      <c r="S22" s="107"/>
      <c r="T22" s="107"/>
      <c r="U22" s="107"/>
      <c r="V22" s="107"/>
    </row>
    <row r="23" spans="1:22" x14ac:dyDescent="0.25">
      <c r="A23" s="137"/>
      <c r="B23" s="138"/>
      <c r="C23" s="33"/>
      <c r="D23" s="24"/>
      <c r="E23" s="24"/>
      <c r="F23" s="24"/>
      <c r="G23" s="24"/>
      <c r="H23" s="24"/>
      <c r="I23" s="24"/>
      <c r="J23" s="25"/>
      <c r="K23" s="107"/>
      <c r="L23" s="107"/>
      <c r="M23" s="107"/>
      <c r="N23" s="107"/>
      <c r="O23" s="107"/>
      <c r="P23" s="107"/>
      <c r="Q23" s="107"/>
      <c r="R23" s="107"/>
      <c r="S23" s="107"/>
      <c r="T23" s="107"/>
      <c r="U23" s="107"/>
      <c r="V23" s="107"/>
    </row>
    <row r="24" spans="1:22" ht="15" customHeight="1" x14ac:dyDescent="0.25">
      <c r="A24" s="48" t="s">
        <v>16</v>
      </c>
      <c r="B24" s="150" t="s">
        <v>87</v>
      </c>
      <c r="C24" s="151"/>
      <c r="D24" s="10" t="s">
        <v>123</v>
      </c>
      <c r="E24" s="141" t="s">
        <v>26</v>
      </c>
      <c r="F24" s="141"/>
      <c r="G24" s="11"/>
      <c r="H24" s="141" t="s">
        <v>17</v>
      </c>
      <c r="I24" s="141"/>
      <c r="J24" s="12"/>
      <c r="K24" s="107"/>
      <c r="L24" s="107"/>
      <c r="M24" s="107"/>
      <c r="N24" s="107"/>
      <c r="O24" s="107"/>
      <c r="P24" s="107"/>
      <c r="Q24" s="107"/>
      <c r="R24" s="107"/>
      <c r="S24" s="107"/>
      <c r="T24" s="107"/>
      <c r="U24" s="107"/>
      <c r="V24" s="107"/>
    </row>
    <row r="25" spans="1:22" ht="24" customHeight="1" x14ac:dyDescent="0.3">
      <c r="A25" s="181" t="s">
        <v>19</v>
      </c>
      <c r="B25" s="182"/>
      <c r="C25" s="182"/>
      <c r="D25" s="182"/>
      <c r="E25" s="182"/>
      <c r="F25" s="182"/>
      <c r="G25" s="182"/>
      <c r="H25" s="182"/>
      <c r="I25" s="182"/>
      <c r="J25" s="183"/>
      <c r="K25" s="107"/>
      <c r="L25" s="107"/>
      <c r="M25" s="107"/>
      <c r="N25" s="107"/>
      <c r="O25" s="107"/>
      <c r="P25" s="107"/>
      <c r="Q25" s="107"/>
      <c r="R25" s="107"/>
      <c r="S25" s="107"/>
      <c r="T25" s="107"/>
      <c r="U25" s="107"/>
      <c r="V25" s="107"/>
    </row>
    <row r="26" spans="1:22" ht="15.75" x14ac:dyDescent="0.25">
      <c r="A26" s="23"/>
      <c r="B26" s="19"/>
      <c r="C26" s="19"/>
      <c r="D26" s="19"/>
      <c r="E26" s="125" t="s">
        <v>20</v>
      </c>
      <c r="F26" s="126"/>
      <c r="G26" s="126"/>
      <c r="H26" s="127" t="s">
        <v>117</v>
      </c>
      <c r="I26" s="128"/>
      <c r="J26" s="129"/>
      <c r="K26" s="107"/>
      <c r="L26" s="107"/>
      <c r="M26" s="107"/>
      <c r="N26" s="107"/>
      <c r="O26" s="107"/>
      <c r="P26" s="107"/>
      <c r="Q26" s="107"/>
      <c r="R26" s="107"/>
      <c r="S26" s="107"/>
      <c r="T26" s="107"/>
      <c r="U26" s="107"/>
      <c r="V26" s="107"/>
    </row>
    <row r="27" spans="1:22" ht="13.5" customHeight="1" x14ac:dyDescent="0.25">
      <c r="A27" s="23"/>
      <c r="B27" s="19"/>
      <c r="C27" s="19"/>
      <c r="D27" s="19"/>
      <c r="E27" s="130" t="s">
        <v>21</v>
      </c>
      <c r="F27" s="131"/>
      <c r="G27" s="132" t="s">
        <v>126</v>
      </c>
      <c r="H27" s="133"/>
      <c r="I27" s="133"/>
      <c r="J27" s="134"/>
      <c r="K27" s="107"/>
      <c r="L27" s="107"/>
      <c r="M27" s="107"/>
      <c r="N27" s="107"/>
      <c r="O27" s="107"/>
      <c r="P27" s="107"/>
      <c r="Q27" s="107"/>
      <c r="R27" s="107"/>
      <c r="S27" s="107"/>
      <c r="T27" s="107"/>
      <c r="U27" s="107"/>
      <c r="V27" s="107"/>
    </row>
    <row r="28" spans="1:22" ht="15" customHeight="1" x14ac:dyDescent="0.25">
      <c r="A28" s="23"/>
      <c r="B28" s="19"/>
      <c r="C28" s="19"/>
      <c r="D28" s="19"/>
      <c r="E28" s="190" t="s">
        <v>135</v>
      </c>
      <c r="F28" s="191"/>
      <c r="G28" s="191"/>
      <c r="H28" s="191"/>
      <c r="I28" s="191"/>
      <c r="J28" s="192"/>
      <c r="K28" s="107"/>
      <c r="L28" s="107"/>
      <c r="M28" s="107"/>
      <c r="N28" s="107"/>
      <c r="O28" s="107"/>
      <c r="P28" s="107"/>
      <c r="Q28" s="107"/>
      <c r="R28" s="107"/>
      <c r="S28" s="107"/>
      <c r="T28" s="107"/>
      <c r="U28" s="107"/>
      <c r="V28" s="107"/>
    </row>
    <row r="29" spans="1:22" ht="15" customHeight="1" x14ac:dyDescent="0.25">
      <c r="A29" s="23"/>
      <c r="B29" s="19"/>
      <c r="C29" s="19"/>
      <c r="D29" s="19"/>
      <c r="E29" s="190"/>
      <c r="F29" s="191"/>
      <c r="G29" s="191"/>
      <c r="H29" s="191"/>
      <c r="I29" s="191"/>
      <c r="J29" s="192"/>
      <c r="K29" s="107"/>
      <c r="L29" s="107"/>
      <c r="M29" s="107"/>
      <c r="N29" s="107"/>
      <c r="O29" s="107"/>
      <c r="P29" s="107"/>
      <c r="Q29" s="107"/>
      <c r="R29" s="107"/>
      <c r="S29" s="107"/>
      <c r="T29" s="107"/>
      <c r="U29" s="107"/>
      <c r="V29" s="107"/>
    </row>
    <row r="30" spans="1:22" ht="15" customHeight="1" x14ac:dyDescent="0.25">
      <c r="A30" s="23"/>
      <c r="B30" s="19"/>
      <c r="C30" s="19"/>
      <c r="D30" s="19"/>
      <c r="E30" s="190"/>
      <c r="F30" s="191"/>
      <c r="G30" s="191"/>
      <c r="H30" s="191"/>
      <c r="I30" s="191"/>
      <c r="J30" s="192"/>
      <c r="K30" s="107"/>
      <c r="L30" s="107"/>
      <c r="M30" s="107"/>
      <c r="N30" s="107"/>
      <c r="O30" s="107"/>
      <c r="P30" s="107"/>
      <c r="Q30" s="107"/>
      <c r="R30" s="107"/>
      <c r="S30" s="107"/>
      <c r="T30" s="107"/>
      <c r="U30" s="107"/>
      <c r="V30" s="107"/>
    </row>
    <row r="31" spans="1:22" ht="15" customHeight="1" x14ac:dyDescent="0.25">
      <c r="A31" s="23"/>
      <c r="B31" s="19"/>
      <c r="C31" s="19"/>
      <c r="D31" s="19"/>
      <c r="E31" s="190"/>
      <c r="F31" s="191"/>
      <c r="G31" s="191"/>
      <c r="H31" s="191"/>
      <c r="I31" s="191"/>
      <c r="J31" s="192"/>
      <c r="K31" s="107"/>
      <c r="L31" s="107"/>
      <c r="M31" s="107"/>
      <c r="N31" s="107"/>
      <c r="O31" s="107"/>
      <c r="P31" s="107"/>
      <c r="Q31" s="107"/>
      <c r="R31" s="107"/>
      <c r="S31" s="107"/>
      <c r="T31" s="107"/>
      <c r="U31" s="107"/>
      <c r="V31" s="107"/>
    </row>
    <row r="32" spans="1:22" ht="15" customHeight="1" x14ac:dyDescent="0.25">
      <c r="A32" s="23"/>
      <c r="B32" s="19"/>
      <c r="C32" s="19"/>
      <c r="D32" s="19"/>
      <c r="E32" s="190"/>
      <c r="F32" s="191"/>
      <c r="G32" s="191"/>
      <c r="H32" s="191"/>
      <c r="I32" s="191"/>
      <c r="J32" s="192"/>
      <c r="K32" s="107"/>
      <c r="L32" s="107"/>
      <c r="M32" s="107"/>
      <c r="N32" s="107"/>
      <c r="O32" s="107"/>
      <c r="P32" s="107"/>
      <c r="Q32" s="107"/>
      <c r="R32" s="107"/>
      <c r="S32" s="107"/>
      <c r="T32" s="107"/>
      <c r="U32" s="107"/>
      <c r="V32" s="107"/>
    </row>
    <row r="33" spans="1:22" ht="15" customHeight="1" x14ac:dyDescent="0.25">
      <c r="A33" s="23"/>
      <c r="B33" s="19"/>
      <c r="C33" s="19"/>
      <c r="D33" s="19"/>
      <c r="E33" s="190"/>
      <c r="F33" s="191"/>
      <c r="G33" s="191"/>
      <c r="H33" s="191"/>
      <c r="I33" s="191"/>
      <c r="J33" s="192"/>
      <c r="K33" s="107"/>
      <c r="L33" s="107"/>
      <c r="M33" s="107"/>
      <c r="N33" s="107"/>
      <c r="O33" s="107"/>
      <c r="P33" s="107"/>
      <c r="Q33" s="107"/>
      <c r="R33" s="107"/>
      <c r="S33" s="107"/>
      <c r="T33" s="107"/>
      <c r="U33" s="107"/>
      <c r="V33" s="107"/>
    </row>
    <row r="34" spans="1:22" ht="15" customHeight="1" x14ac:dyDescent="0.25">
      <c r="A34" s="23"/>
      <c r="B34" s="19"/>
      <c r="C34" s="19"/>
      <c r="D34" s="19"/>
      <c r="E34" s="190" t="s">
        <v>127</v>
      </c>
      <c r="F34" s="191"/>
      <c r="G34" s="191"/>
      <c r="H34" s="191"/>
      <c r="I34" s="191"/>
      <c r="J34" s="192"/>
      <c r="K34" s="107"/>
      <c r="L34" s="107"/>
      <c r="M34" s="107"/>
      <c r="N34" s="107"/>
      <c r="O34" s="107"/>
      <c r="P34" s="107"/>
      <c r="Q34" s="107"/>
      <c r="R34" s="107"/>
      <c r="S34" s="107"/>
      <c r="T34" s="107"/>
      <c r="U34" s="107"/>
      <c r="V34" s="107"/>
    </row>
    <row r="35" spans="1:22" ht="15" customHeight="1" x14ac:dyDescent="0.25">
      <c r="A35" s="23"/>
      <c r="B35" s="19"/>
      <c r="C35" s="19"/>
      <c r="D35" s="19"/>
      <c r="E35" s="190"/>
      <c r="F35" s="191"/>
      <c r="G35" s="191"/>
      <c r="H35" s="191"/>
      <c r="I35" s="191"/>
      <c r="J35" s="192"/>
      <c r="K35" s="107"/>
      <c r="L35" s="107"/>
      <c r="M35" s="107"/>
      <c r="N35" s="107"/>
      <c r="O35" s="107"/>
      <c r="P35" s="107"/>
      <c r="Q35" s="107"/>
      <c r="R35" s="107"/>
      <c r="S35" s="107"/>
      <c r="T35" s="107"/>
      <c r="U35" s="107"/>
      <c r="V35" s="107"/>
    </row>
    <row r="36" spans="1:22" ht="15" customHeight="1" x14ac:dyDescent="0.25">
      <c r="A36" s="23"/>
      <c r="B36" s="19"/>
      <c r="C36" s="19"/>
      <c r="D36" s="19"/>
      <c r="E36" s="190"/>
      <c r="F36" s="191"/>
      <c r="G36" s="191"/>
      <c r="H36" s="191"/>
      <c r="I36" s="191"/>
      <c r="J36" s="192"/>
      <c r="K36" s="107"/>
      <c r="L36" s="107"/>
      <c r="M36" s="107"/>
      <c r="N36" s="107"/>
      <c r="O36" s="107"/>
      <c r="P36" s="107"/>
      <c r="Q36" s="107"/>
      <c r="R36" s="107"/>
      <c r="S36" s="107"/>
      <c r="T36" s="107"/>
      <c r="U36" s="107"/>
      <c r="V36" s="107"/>
    </row>
    <row r="37" spans="1:22" ht="15" customHeight="1" x14ac:dyDescent="0.25">
      <c r="A37" s="34" t="s">
        <v>12</v>
      </c>
      <c r="B37" s="35"/>
      <c r="C37" s="35"/>
      <c r="D37" s="35"/>
      <c r="E37" s="190"/>
      <c r="F37" s="191"/>
      <c r="G37" s="191"/>
      <c r="H37" s="191"/>
      <c r="I37" s="191"/>
      <c r="J37" s="192"/>
      <c r="K37" s="107"/>
      <c r="L37" s="107"/>
      <c r="M37" s="107"/>
      <c r="N37" s="107"/>
      <c r="O37" s="107"/>
      <c r="P37" s="107"/>
      <c r="Q37" s="107"/>
      <c r="R37" s="107"/>
      <c r="S37" s="107"/>
      <c r="T37" s="107"/>
      <c r="U37" s="107"/>
      <c r="V37" s="107"/>
    </row>
    <row r="38" spans="1:22" ht="15" customHeight="1" x14ac:dyDescent="0.25">
      <c r="A38" s="36"/>
      <c r="B38" s="35"/>
      <c r="C38" s="35"/>
      <c r="D38" s="35"/>
      <c r="E38" s="190"/>
      <c r="F38" s="191"/>
      <c r="G38" s="191"/>
      <c r="H38" s="191"/>
      <c r="I38" s="191"/>
      <c r="J38" s="192"/>
      <c r="K38" s="107"/>
      <c r="L38" s="107"/>
      <c r="M38" s="107"/>
      <c r="N38" s="107"/>
      <c r="O38" s="107"/>
      <c r="P38" s="107"/>
      <c r="Q38" s="107"/>
      <c r="R38" s="107"/>
      <c r="S38" s="107"/>
      <c r="T38" s="107"/>
      <c r="U38" s="107"/>
      <c r="V38" s="107"/>
    </row>
    <row r="39" spans="1:22" ht="15" customHeight="1" x14ac:dyDescent="0.25">
      <c r="A39" s="37" t="s">
        <v>18</v>
      </c>
      <c r="B39" s="38"/>
      <c r="C39" s="38"/>
      <c r="D39" s="38"/>
      <c r="E39" s="190"/>
      <c r="F39" s="191"/>
      <c r="G39" s="191"/>
      <c r="H39" s="191"/>
      <c r="I39" s="191"/>
      <c r="J39" s="192"/>
      <c r="K39" s="107"/>
      <c r="L39" s="107"/>
      <c r="M39" s="107"/>
      <c r="N39" s="107"/>
      <c r="O39" s="107"/>
      <c r="P39" s="107"/>
      <c r="Q39" s="107"/>
      <c r="R39" s="107"/>
      <c r="S39" s="107"/>
      <c r="T39" s="107"/>
      <c r="U39" s="107"/>
      <c r="V39" s="107"/>
    </row>
    <row r="40" spans="1:22" ht="15" customHeight="1" x14ac:dyDescent="0.25">
      <c r="A40" s="37"/>
      <c r="B40" s="38"/>
      <c r="C40" s="38"/>
      <c r="D40" s="38"/>
      <c r="E40" s="190" t="s">
        <v>128</v>
      </c>
      <c r="F40" s="191"/>
      <c r="G40" s="191"/>
      <c r="H40" s="191"/>
      <c r="I40" s="191"/>
      <c r="J40" s="192"/>
      <c r="K40" s="107"/>
      <c r="L40" s="107"/>
      <c r="M40" s="107"/>
      <c r="N40" s="107"/>
      <c r="O40" s="107"/>
      <c r="P40" s="107"/>
      <c r="Q40" s="107"/>
      <c r="R40" s="107"/>
      <c r="S40" s="107"/>
      <c r="T40" s="107"/>
      <c r="U40" s="107"/>
      <c r="V40" s="107"/>
    </row>
    <row r="41" spans="1:22" ht="15" customHeight="1" x14ac:dyDescent="0.25">
      <c r="A41" s="37"/>
      <c r="B41" s="38"/>
      <c r="C41" s="38"/>
      <c r="D41" s="38"/>
      <c r="E41" s="190"/>
      <c r="F41" s="191"/>
      <c r="G41" s="191"/>
      <c r="H41" s="191"/>
      <c r="I41" s="191"/>
      <c r="J41" s="192"/>
      <c r="K41" s="107"/>
      <c r="L41" s="107"/>
      <c r="M41" s="107"/>
      <c r="N41" s="107"/>
      <c r="O41" s="107"/>
      <c r="P41" s="107"/>
      <c r="Q41" s="107"/>
      <c r="R41" s="107"/>
      <c r="S41" s="107"/>
      <c r="T41" s="107"/>
      <c r="U41" s="107"/>
      <c r="V41" s="107"/>
    </row>
    <row r="42" spans="1:22" ht="15" customHeight="1" x14ac:dyDescent="0.25">
      <c r="A42" s="37"/>
      <c r="B42" s="38"/>
      <c r="C42" s="38"/>
      <c r="D42" s="38"/>
      <c r="E42" s="190"/>
      <c r="F42" s="191"/>
      <c r="G42" s="191"/>
      <c r="H42" s="191"/>
      <c r="I42" s="191"/>
      <c r="J42" s="192"/>
      <c r="K42" s="107"/>
      <c r="L42" s="107"/>
      <c r="M42" s="107"/>
      <c r="N42" s="107"/>
      <c r="O42" s="107"/>
      <c r="P42" s="107"/>
      <c r="Q42" s="107"/>
      <c r="R42" s="107"/>
      <c r="S42" s="107"/>
      <c r="T42" s="107"/>
      <c r="U42" s="107"/>
      <c r="V42" s="107"/>
    </row>
    <row r="43" spans="1:22" ht="15" customHeight="1" x14ac:dyDescent="0.25">
      <c r="A43" s="37"/>
      <c r="B43" s="38"/>
      <c r="C43" s="38"/>
      <c r="D43" s="38"/>
      <c r="E43" s="190"/>
      <c r="F43" s="191"/>
      <c r="G43" s="191"/>
      <c r="H43" s="191"/>
      <c r="I43" s="191"/>
      <c r="J43" s="192"/>
      <c r="K43" s="107"/>
      <c r="L43" s="107"/>
      <c r="M43" s="107"/>
      <c r="N43" s="107"/>
      <c r="O43" s="107"/>
      <c r="P43" s="107"/>
      <c r="Q43" s="107"/>
      <c r="R43" s="107"/>
      <c r="S43" s="107"/>
      <c r="T43" s="107"/>
      <c r="U43" s="107"/>
      <c r="V43" s="107"/>
    </row>
    <row r="44" spans="1:22" ht="15" customHeight="1" x14ac:dyDescent="0.25">
      <c r="A44" s="37"/>
      <c r="B44" s="38"/>
      <c r="C44" s="38"/>
      <c r="D44" s="38"/>
      <c r="E44" s="190"/>
      <c r="F44" s="191"/>
      <c r="G44" s="191"/>
      <c r="H44" s="191"/>
      <c r="I44" s="191"/>
      <c r="J44" s="192"/>
      <c r="K44" s="107"/>
      <c r="L44" s="107"/>
      <c r="M44" s="107"/>
      <c r="N44" s="107"/>
      <c r="O44" s="107"/>
      <c r="P44" s="107"/>
      <c r="Q44" s="107"/>
      <c r="R44" s="107"/>
      <c r="S44" s="107"/>
      <c r="T44" s="107"/>
      <c r="U44" s="107"/>
      <c r="V44" s="107"/>
    </row>
    <row r="45" spans="1:22" ht="15" customHeight="1" x14ac:dyDescent="0.25">
      <c r="A45" s="37"/>
      <c r="B45" s="38"/>
      <c r="C45" s="38"/>
      <c r="D45" s="38"/>
      <c r="E45" s="190"/>
      <c r="F45" s="191"/>
      <c r="G45" s="191"/>
      <c r="H45" s="191"/>
      <c r="I45" s="191"/>
      <c r="J45" s="192"/>
      <c r="K45" s="107"/>
      <c r="L45" s="107"/>
      <c r="M45" s="107"/>
      <c r="N45" s="107"/>
      <c r="O45" s="107"/>
      <c r="P45" s="107"/>
      <c r="Q45" s="107"/>
      <c r="R45" s="107"/>
      <c r="S45" s="107"/>
      <c r="T45" s="107"/>
      <c r="U45" s="107"/>
      <c r="V45" s="107"/>
    </row>
    <row r="46" spans="1:22" ht="15" customHeight="1" x14ac:dyDescent="0.25">
      <c r="A46" s="37"/>
      <c r="B46" s="38"/>
      <c r="C46" s="38"/>
      <c r="D46" s="38"/>
      <c r="E46" s="193"/>
      <c r="F46" s="194"/>
      <c r="G46" s="194"/>
      <c r="H46" s="194"/>
      <c r="I46" s="194"/>
      <c r="J46" s="195"/>
      <c r="K46" s="107"/>
      <c r="L46" s="107"/>
      <c r="M46" s="107"/>
      <c r="N46" s="107"/>
      <c r="O46" s="107"/>
      <c r="P46" s="107"/>
      <c r="Q46" s="107"/>
      <c r="R46" s="107"/>
      <c r="S46" s="107"/>
      <c r="T46" s="107"/>
      <c r="U46" s="107"/>
      <c r="V46" s="107"/>
    </row>
    <row r="47" spans="1:22" ht="15" customHeight="1" x14ac:dyDescent="0.25">
      <c r="A47" s="174" t="s">
        <v>30</v>
      </c>
      <c r="B47" s="175"/>
      <c r="C47" s="38"/>
      <c r="D47" s="38"/>
      <c r="E47" s="196"/>
      <c r="F47" s="197"/>
      <c r="G47" s="197"/>
      <c r="H47" s="197"/>
      <c r="I47" s="197"/>
      <c r="J47" s="198"/>
      <c r="K47" s="107"/>
      <c r="L47" s="107"/>
      <c r="M47" s="107"/>
      <c r="N47" s="107"/>
      <c r="O47" s="107"/>
      <c r="P47" s="107"/>
      <c r="Q47" s="107"/>
      <c r="R47" s="107"/>
      <c r="S47" s="107"/>
      <c r="T47" s="107"/>
      <c r="U47" s="107"/>
      <c r="V47" s="107"/>
    </row>
    <row r="48" spans="1:22" ht="15" customHeight="1" x14ac:dyDescent="0.25">
      <c r="A48" s="176" t="s">
        <v>129</v>
      </c>
      <c r="B48" s="184"/>
      <c r="C48" s="184"/>
      <c r="D48" s="184"/>
      <c r="E48" s="196"/>
      <c r="F48" s="197"/>
      <c r="G48" s="197"/>
      <c r="H48" s="197"/>
      <c r="I48" s="197"/>
      <c r="J48" s="198"/>
      <c r="K48" s="107"/>
      <c r="L48" s="107"/>
      <c r="M48" s="107"/>
      <c r="N48" s="107"/>
      <c r="O48" s="107"/>
      <c r="P48" s="107"/>
      <c r="Q48" s="107"/>
      <c r="R48" s="107"/>
      <c r="S48" s="107"/>
      <c r="T48" s="107"/>
      <c r="U48" s="107"/>
      <c r="V48" s="107"/>
    </row>
    <row r="49" spans="1:22" ht="15" customHeight="1" x14ac:dyDescent="0.25">
      <c r="A49" s="185"/>
      <c r="B49" s="184"/>
      <c r="C49" s="184"/>
      <c r="D49" s="184"/>
      <c r="E49" s="196"/>
      <c r="F49" s="197"/>
      <c r="G49" s="197"/>
      <c r="H49" s="197"/>
      <c r="I49" s="197"/>
      <c r="J49" s="198"/>
      <c r="K49" s="107"/>
      <c r="L49" s="107"/>
      <c r="M49" s="107"/>
      <c r="N49" s="107"/>
      <c r="O49" s="107"/>
      <c r="P49" s="107"/>
      <c r="Q49" s="107"/>
      <c r="R49" s="107"/>
      <c r="S49" s="107"/>
      <c r="T49" s="107"/>
      <c r="U49" s="107"/>
      <c r="V49" s="107"/>
    </row>
    <row r="50" spans="1:22" ht="15" customHeight="1" x14ac:dyDescent="0.25">
      <c r="A50" s="185"/>
      <c r="B50" s="184"/>
      <c r="C50" s="184"/>
      <c r="D50" s="184"/>
      <c r="E50" s="196"/>
      <c r="F50" s="197"/>
      <c r="G50" s="197"/>
      <c r="H50" s="197"/>
      <c r="I50" s="197"/>
      <c r="J50" s="198"/>
      <c r="K50" s="107"/>
      <c r="L50" s="107"/>
      <c r="M50" s="107"/>
      <c r="N50" s="107"/>
      <c r="O50" s="107"/>
      <c r="P50" s="107"/>
      <c r="Q50" s="107"/>
      <c r="R50" s="107"/>
      <c r="S50" s="107"/>
      <c r="T50" s="107"/>
      <c r="U50" s="107"/>
      <c r="V50" s="107"/>
    </row>
    <row r="51" spans="1:22" ht="12.75" customHeight="1" x14ac:dyDescent="0.25">
      <c r="A51" s="185"/>
      <c r="B51" s="184"/>
      <c r="C51" s="184"/>
      <c r="D51" s="184"/>
      <c r="E51" s="199"/>
      <c r="F51" s="200"/>
      <c r="G51" s="200"/>
      <c r="H51" s="200"/>
      <c r="I51" s="200"/>
      <c r="J51" s="201"/>
      <c r="K51" s="107"/>
      <c r="L51" s="107"/>
      <c r="M51" s="107"/>
      <c r="N51" s="107"/>
      <c r="O51" s="107"/>
      <c r="P51" s="107"/>
      <c r="Q51" s="107"/>
      <c r="R51" s="107"/>
      <c r="S51" s="107"/>
      <c r="T51" s="107"/>
      <c r="U51" s="107"/>
      <c r="V51" s="107"/>
    </row>
    <row r="52" spans="1:22" ht="13.5" customHeight="1" x14ac:dyDescent="0.25">
      <c r="A52" s="176"/>
      <c r="B52" s="177"/>
      <c r="C52" s="178"/>
      <c r="D52" s="178"/>
      <c r="E52" s="178"/>
      <c r="F52" s="178"/>
      <c r="G52" s="178"/>
      <c r="H52" s="178"/>
      <c r="I52" s="178"/>
      <c r="J52" s="179"/>
      <c r="K52" s="107"/>
      <c r="L52" s="107"/>
      <c r="M52" s="107"/>
      <c r="N52" s="107"/>
      <c r="O52" s="107"/>
      <c r="P52" s="107"/>
      <c r="Q52" s="107"/>
      <c r="R52" s="107"/>
      <c r="S52" s="107"/>
      <c r="T52" s="107"/>
      <c r="U52" s="107"/>
      <c r="V52" s="107"/>
    </row>
    <row r="53" spans="1:22" ht="13.5" customHeight="1" x14ac:dyDescent="0.25">
      <c r="A53" s="180"/>
      <c r="B53" s="178"/>
      <c r="C53" s="178"/>
      <c r="D53" s="178"/>
      <c r="E53" s="178"/>
      <c r="F53" s="178"/>
      <c r="G53" s="178"/>
      <c r="H53" s="178"/>
      <c r="I53" s="178"/>
      <c r="J53" s="179"/>
      <c r="K53" s="107"/>
      <c r="L53" s="107"/>
      <c r="M53" s="107"/>
      <c r="N53" s="107"/>
      <c r="O53" s="107"/>
      <c r="P53" s="107"/>
      <c r="Q53" s="107"/>
      <c r="R53" s="107"/>
      <c r="S53" s="107"/>
      <c r="T53" s="107"/>
      <c r="U53" s="107"/>
      <c r="V53" s="107"/>
    </row>
    <row r="54" spans="1:22" ht="23.25" customHeight="1" x14ac:dyDescent="0.25">
      <c r="A54" s="108" t="s">
        <v>133</v>
      </c>
      <c r="B54" s="109"/>
      <c r="C54" s="109"/>
      <c r="D54" s="172" t="s">
        <v>44</v>
      </c>
      <c r="E54" s="173"/>
      <c r="F54" s="39"/>
      <c r="G54" s="39"/>
      <c r="H54" s="110" t="s">
        <v>22</v>
      </c>
      <c r="I54" s="111"/>
      <c r="J54" s="40"/>
      <c r="K54" s="107"/>
      <c r="L54" s="107"/>
      <c r="M54" s="107"/>
      <c r="N54" s="107"/>
      <c r="O54" s="107"/>
      <c r="P54" s="107"/>
      <c r="Q54" s="107"/>
      <c r="R54" s="107"/>
      <c r="S54" s="107"/>
      <c r="T54" s="107"/>
      <c r="U54" s="107"/>
      <c r="V54" s="107"/>
    </row>
    <row r="55" spans="1:22" ht="15" hidden="1" customHeight="1" x14ac:dyDescent="0.25">
      <c r="A55" s="41"/>
      <c r="B55" s="41"/>
      <c r="C55" s="41"/>
      <c r="D55" s="41"/>
      <c r="E55" s="41"/>
      <c r="F55" s="41"/>
      <c r="G55" s="41"/>
      <c r="H55" s="41"/>
      <c r="I55" s="19"/>
      <c r="J55" s="42"/>
      <c r="K55" s="107"/>
      <c r="L55" s="107"/>
      <c r="M55" s="107"/>
      <c r="N55" s="107"/>
      <c r="O55" s="107"/>
      <c r="P55" s="107"/>
      <c r="Q55" s="107"/>
      <c r="R55" s="107"/>
      <c r="S55" s="107"/>
      <c r="T55" s="107"/>
      <c r="U55" s="107"/>
      <c r="V55" s="107"/>
    </row>
    <row r="56" spans="1:22" x14ac:dyDescent="0.25">
      <c r="A56" s="106"/>
      <c r="B56" s="106"/>
      <c r="C56" s="106"/>
      <c r="D56" s="106"/>
      <c r="E56" s="106"/>
      <c r="F56" s="106"/>
      <c r="G56" s="106"/>
      <c r="H56" s="106"/>
      <c r="I56" s="106"/>
      <c r="J56" s="106"/>
      <c r="K56" s="106"/>
      <c r="L56" s="106"/>
      <c r="M56" s="106"/>
      <c r="N56" s="106"/>
      <c r="O56" s="106"/>
      <c r="P56" s="106"/>
      <c r="Q56" s="106"/>
      <c r="R56" s="106"/>
      <c r="S56" s="106"/>
    </row>
    <row r="57" spans="1:22" x14ac:dyDescent="0.25">
      <c r="A57" s="106"/>
      <c r="B57" s="106"/>
      <c r="C57" s="106"/>
      <c r="D57" s="106"/>
      <c r="E57" s="106"/>
      <c r="F57" s="106"/>
      <c r="G57" s="106"/>
      <c r="H57" s="106"/>
      <c r="I57" s="106"/>
      <c r="J57" s="106"/>
      <c r="K57" s="106"/>
      <c r="L57" s="106"/>
      <c r="M57" s="106"/>
      <c r="N57" s="106"/>
      <c r="O57" s="106"/>
      <c r="P57" s="106"/>
      <c r="Q57" s="106"/>
      <c r="R57" s="106"/>
      <c r="S57" s="106"/>
    </row>
    <row r="58" spans="1:22" x14ac:dyDescent="0.25">
      <c r="A58" s="106"/>
      <c r="B58" s="106"/>
      <c r="C58" s="106"/>
      <c r="D58" s="106"/>
      <c r="E58" s="106"/>
      <c r="F58" s="106"/>
      <c r="G58" s="106"/>
      <c r="H58" s="106"/>
      <c r="I58" s="106"/>
      <c r="J58" s="106"/>
      <c r="K58" s="106"/>
      <c r="L58" s="106"/>
      <c r="M58" s="106"/>
      <c r="N58" s="106"/>
      <c r="O58" s="106"/>
      <c r="P58" s="106"/>
      <c r="Q58" s="106"/>
      <c r="R58" s="106"/>
      <c r="S58" s="106"/>
    </row>
    <row r="59" spans="1:22" x14ac:dyDescent="0.25">
      <c r="A59" s="106"/>
      <c r="B59" s="106"/>
      <c r="C59" s="106"/>
      <c r="D59" s="106"/>
      <c r="E59" s="106"/>
      <c r="F59" s="106"/>
      <c r="G59" s="106"/>
      <c r="H59" s="106"/>
      <c r="I59" s="106"/>
      <c r="J59" s="106"/>
      <c r="K59" s="106"/>
      <c r="L59" s="106"/>
      <c r="M59" s="106"/>
      <c r="N59" s="106"/>
      <c r="O59" s="106"/>
      <c r="P59" s="106"/>
      <c r="Q59" s="106"/>
      <c r="R59" s="106"/>
      <c r="S59" s="106"/>
    </row>
    <row r="60" spans="1:22" x14ac:dyDescent="0.25">
      <c r="A60" s="106"/>
      <c r="B60" s="106"/>
      <c r="C60" s="106"/>
      <c r="D60" s="106"/>
      <c r="E60" s="106"/>
      <c r="F60" s="106"/>
      <c r="G60" s="106"/>
      <c r="H60" s="106"/>
      <c r="I60" s="106"/>
      <c r="J60" s="106"/>
      <c r="K60" s="106"/>
      <c r="L60" s="106"/>
      <c r="M60" s="106"/>
      <c r="N60" s="106"/>
      <c r="O60" s="106"/>
      <c r="P60" s="106"/>
      <c r="Q60" s="106"/>
      <c r="R60" s="106"/>
      <c r="S60" s="106"/>
    </row>
    <row r="61" spans="1:22" x14ac:dyDescent="0.25">
      <c r="A61" s="106"/>
      <c r="B61" s="106"/>
      <c r="C61" s="106"/>
      <c r="D61" s="106"/>
      <c r="E61" s="106"/>
      <c r="F61" s="106"/>
      <c r="G61" s="106"/>
      <c r="H61" s="106"/>
      <c r="I61" s="106"/>
      <c r="J61" s="106"/>
      <c r="K61" s="106"/>
      <c r="L61" s="106"/>
      <c r="M61" s="106"/>
      <c r="N61" s="106"/>
      <c r="O61" s="106"/>
      <c r="P61" s="106"/>
      <c r="Q61" s="106"/>
      <c r="R61" s="106"/>
      <c r="S61" s="106"/>
    </row>
    <row r="62" spans="1:22" x14ac:dyDescent="0.25">
      <c r="A62" s="106"/>
      <c r="B62" s="106"/>
      <c r="C62" s="106"/>
      <c r="D62" s="106"/>
      <c r="E62" s="106"/>
      <c r="F62" s="106"/>
      <c r="G62" s="106"/>
      <c r="H62" s="106"/>
      <c r="I62" s="106"/>
      <c r="J62" s="106"/>
      <c r="K62" s="106"/>
      <c r="L62" s="106"/>
      <c r="M62" s="106"/>
      <c r="N62" s="106"/>
      <c r="O62" s="106"/>
      <c r="P62" s="106"/>
      <c r="Q62" s="106"/>
      <c r="R62" s="106"/>
      <c r="S62" s="106"/>
    </row>
    <row r="63" spans="1:22" ht="5.25" hidden="1" customHeight="1" x14ac:dyDescent="0.25">
      <c r="A63" s="106"/>
      <c r="B63" s="106"/>
      <c r="C63" s="106"/>
      <c r="D63" s="106"/>
      <c r="E63" s="106"/>
      <c r="F63" s="106"/>
      <c r="G63" s="106"/>
      <c r="H63" s="106"/>
      <c r="I63" s="106"/>
      <c r="J63" s="106"/>
      <c r="K63" s="106"/>
      <c r="L63" s="106"/>
      <c r="M63" s="106"/>
      <c r="N63" s="106"/>
      <c r="O63" s="106"/>
      <c r="P63" s="106"/>
      <c r="Q63" s="106"/>
      <c r="R63" s="106"/>
      <c r="S63" s="106"/>
    </row>
    <row r="64" spans="1:22" hidden="1" x14ac:dyDescent="0.25">
      <c r="A64" s="106"/>
      <c r="B64" s="106"/>
      <c r="C64" s="106"/>
      <c r="D64" s="106"/>
      <c r="E64" s="106"/>
      <c r="F64" s="106"/>
      <c r="G64" s="106"/>
      <c r="H64" s="106"/>
      <c r="I64" s="106"/>
      <c r="J64" s="106"/>
      <c r="K64" s="106"/>
      <c r="L64" s="106"/>
      <c r="M64" s="106"/>
      <c r="N64" s="106"/>
      <c r="O64" s="106"/>
      <c r="P64" s="106"/>
      <c r="Q64" s="106"/>
      <c r="R64" s="106"/>
      <c r="S64" s="106"/>
    </row>
    <row r="65" spans="1:19" hidden="1" x14ac:dyDescent="0.25">
      <c r="A65" s="106"/>
      <c r="B65" s="106"/>
      <c r="C65" s="106"/>
      <c r="D65" s="106"/>
      <c r="E65" s="106"/>
      <c r="F65" s="106"/>
      <c r="G65" s="106"/>
      <c r="H65" s="106"/>
      <c r="I65" s="106"/>
      <c r="J65" s="106"/>
      <c r="K65" s="106"/>
      <c r="L65" s="106"/>
      <c r="M65" s="106"/>
      <c r="N65" s="106"/>
      <c r="O65" s="106"/>
      <c r="P65" s="106"/>
      <c r="Q65" s="106"/>
      <c r="R65" s="106"/>
      <c r="S65" s="106"/>
    </row>
    <row r="66" spans="1:19" hidden="1" x14ac:dyDescent="0.25">
      <c r="A66" s="106"/>
      <c r="B66" s="106"/>
      <c r="C66" s="106"/>
      <c r="D66" s="106"/>
      <c r="E66" s="106"/>
      <c r="F66" s="106"/>
      <c r="G66" s="106"/>
      <c r="H66" s="106"/>
      <c r="I66" s="106"/>
      <c r="J66" s="106"/>
      <c r="K66" s="106"/>
      <c r="L66" s="106"/>
      <c r="M66" s="106"/>
      <c r="N66" s="106"/>
      <c r="O66" s="106"/>
      <c r="P66" s="106"/>
      <c r="Q66" s="106"/>
      <c r="R66" s="106"/>
      <c r="S66" s="106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854" spans="4:4" hidden="1" x14ac:dyDescent="0.25">
      <c r="D854">
        <v>6491</v>
      </c>
    </row>
  </sheetData>
  <sheetProtection formatCells="0"/>
  <dataConsolidate/>
  <mergeCells count="53">
    <mergeCell ref="H18:J18"/>
    <mergeCell ref="H19:J19"/>
    <mergeCell ref="D54:E54"/>
    <mergeCell ref="A47:B47"/>
    <mergeCell ref="A52:J53"/>
    <mergeCell ref="A25:J25"/>
    <mergeCell ref="A48:D51"/>
    <mergeCell ref="H20:I20"/>
    <mergeCell ref="H21:I21"/>
    <mergeCell ref="E28:J33"/>
    <mergeCell ref="E34:J39"/>
    <mergeCell ref="E40:J45"/>
    <mergeCell ref="E46:J51"/>
    <mergeCell ref="I7:J7"/>
    <mergeCell ref="I8:J8"/>
    <mergeCell ref="I9:J9"/>
    <mergeCell ref="B10:C10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17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9:J9">
      <formula1>"Шевьёв В.А.,Крюкова Н.С..,Панченко С.В.,Александрова О.А.,Молотков А.В,Чесноков С.Л.,Кесарева Е.В.,Цыбин Н.В.,Герасимов М.М.,Смирнова В.П.,Шабалин В.А.,Берина Е.В.,Леонтьева Т.А.,Исаев М.Ю.,Равинская Я.А.,Медведева А.Ю. ,Комаров А.С.,Бородкина С.А.,"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Н.А.,Вольхин М.В.,Баранова В.Б.,"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"Ultravist  370,Omnipaque 300,Omnipaque 350,Optiray 350,Визипак 320,Юнигексол 350,Сканлюкс 370,Йогексол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левой ОБА,П/О ушито аппаратом AngioSeal"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561975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142875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Данные!$C$4:$C$18</xm:f>
          </x14:formula1>
          <xm:sqref>G8:H8 I8:J8</xm:sqref>
        </x14:dataValidation>
        <x14:dataValidation type="list" showInputMessage="1" showErrorMessage="1">
          <x14:formula1>
            <xm:f>Данные!$B$4:$B$12</xm:f>
          </x14:formula1>
          <xm:sqref>I7:J7</xm:sqref>
        </x14:dataValidation>
        <x14:dataValidation type="list" allowBlank="1" showInputMessage="1" showErrorMessage="1">
          <x14:formula1>
            <xm:f>Данные!$B$4:$B$17</xm:f>
          </x14:formula1>
          <xm:sqref>G7:H7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>
    <tabColor theme="5"/>
  </sheetPr>
  <dimension ref="A1:T110"/>
  <sheetViews>
    <sheetView showGridLines="0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52" t="s">
        <v>34</v>
      </c>
      <c r="B1" s="253"/>
      <c r="C1" s="253"/>
      <c r="D1" s="253"/>
      <c r="E1" s="253"/>
      <c r="F1" s="253"/>
      <c r="G1" s="253"/>
      <c r="H1" s="253"/>
      <c r="I1" s="253"/>
      <c r="J1" s="254"/>
      <c r="K1" s="246"/>
      <c r="L1" s="247"/>
      <c r="M1" s="247"/>
      <c r="N1" s="247"/>
      <c r="O1" s="247"/>
      <c r="P1" s="247"/>
      <c r="Q1" s="247"/>
      <c r="R1" s="247"/>
      <c r="S1" s="247"/>
      <c r="T1" s="247"/>
    </row>
    <row r="2" spans="1:20" ht="18.75" x14ac:dyDescent="0.25">
      <c r="A2" s="255" t="s">
        <v>24</v>
      </c>
      <c r="B2" s="224"/>
      <c r="C2" s="224"/>
      <c r="D2" s="224"/>
      <c r="E2" s="224"/>
      <c r="F2" s="224"/>
      <c r="G2" s="224"/>
      <c r="H2" s="224"/>
      <c r="I2" s="224"/>
      <c r="J2" s="225"/>
      <c r="K2" s="244"/>
      <c r="L2" s="244"/>
      <c r="M2" s="244"/>
      <c r="N2" s="244"/>
      <c r="O2" s="244"/>
      <c r="P2" s="244"/>
      <c r="Q2" s="244"/>
      <c r="R2" s="244"/>
      <c r="S2" s="244"/>
      <c r="T2" s="244"/>
    </row>
    <row r="3" spans="1:20" ht="17.25" x14ac:dyDescent="0.25">
      <c r="A3" s="256" t="s">
        <v>37</v>
      </c>
      <c r="B3" s="224"/>
      <c r="C3" s="224"/>
      <c r="D3" s="224"/>
      <c r="E3" s="224"/>
      <c r="F3" s="224"/>
      <c r="G3" s="224"/>
      <c r="H3" s="224"/>
      <c r="I3" s="224"/>
      <c r="J3" s="225"/>
      <c r="K3" s="244"/>
      <c r="L3" s="244"/>
      <c r="M3" s="244"/>
      <c r="N3" s="244"/>
      <c r="O3" s="244"/>
      <c r="P3" s="244"/>
      <c r="Q3" s="244"/>
      <c r="R3" s="244"/>
      <c r="S3" s="244"/>
      <c r="T3" s="244"/>
    </row>
    <row r="4" spans="1:20" ht="15.75" customHeight="1" x14ac:dyDescent="0.25">
      <c r="A4" s="223" t="s">
        <v>38</v>
      </c>
      <c r="B4" s="224"/>
      <c r="C4" s="224"/>
      <c r="D4" s="224"/>
      <c r="E4" s="224"/>
      <c r="F4" s="224"/>
      <c r="G4" s="224"/>
      <c r="H4" s="224"/>
      <c r="I4" s="224"/>
      <c r="J4" s="225"/>
      <c r="K4" s="244"/>
      <c r="L4" s="244"/>
      <c r="M4" s="244"/>
      <c r="N4" s="244"/>
      <c r="O4" s="244"/>
      <c r="P4" s="244"/>
      <c r="Q4" s="244"/>
      <c r="R4" s="244"/>
      <c r="S4" s="244"/>
      <c r="T4" s="244"/>
    </row>
    <row r="5" spans="1:20" ht="19.5" customHeight="1" x14ac:dyDescent="0.25">
      <c r="A5" s="226" t="s">
        <v>125</v>
      </c>
      <c r="B5" s="227"/>
      <c r="C5" s="227"/>
      <c r="D5" s="227"/>
      <c r="E5" s="227"/>
      <c r="F5" s="227"/>
      <c r="G5" s="227"/>
      <c r="H5" s="227"/>
      <c r="I5" s="227"/>
      <c r="J5" s="228"/>
      <c r="K5" s="244"/>
      <c r="L5" s="244"/>
      <c r="M5" s="244"/>
      <c r="N5" s="244"/>
      <c r="O5" s="244"/>
      <c r="P5" s="244"/>
      <c r="Q5" s="244"/>
      <c r="R5" s="244"/>
      <c r="S5" s="244"/>
      <c r="T5" s="244"/>
    </row>
    <row r="6" spans="1:20" ht="6" customHeight="1" x14ac:dyDescent="0.25">
      <c r="A6" s="18"/>
      <c r="B6" s="49"/>
      <c r="C6" s="19"/>
      <c r="D6" s="19"/>
      <c r="E6" s="19"/>
      <c r="F6" s="19"/>
      <c r="G6" s="20"/>
      <c r="H6" s="20"/>
      <c r="I6" s="20"/>
      <c r="J6" s="21"/>
      <c r="K6" s="244"/>
      <c r="L6" s="244"/>
      <c r="M6" s="244"/>
      <c r="N6" s="244"/>
      <c r="O6" s="244"/>
      <c r="P6" s="244"/>
      <c r="Q6" s="244"/>
      <c r="R6" s="244"/>
      <c r="S6" s="244"/>
      <c r="T6" s="244"/>
    </row>
    <row r="7" spans="1:20" ht="15.75" x14ac:dyDescent="0.25">
      <c r="A7" s="43" t="s">
        <v>0</v>
      </c>
      <c r="B7" s="2">
        <f>КАГ!B7:C7</f>
        <v>44511</v>
      </c>
      <c r="C7" s="71" t="s">
        <v>120</v>
      </c>
      <c r="D7" s="19"/>
      <c r="E7" s="147" t="s">
        <v>39</v>
      </c>
      <c r="F7" s="229"/>
      <c r="G7" s="234"/>
      <c r="H7" s="234"/>
      <c r="I7" s="230" t="str">
        <f>КАГ!I7:J7</f>
        <v>Щербаков А.С.</v>
      </c>
      <c r="J7" s="231"/>
      <c r="K7" s="244"/>
      <c r="L7" s="244"/>
      <c r="M7" s="244"/>
      <c r="N7" s="244"/>
      <c r="O7" s="244"/>
      <c r="P7" s="244"/>
      <c r="Q7" s="244"/>
      <c r="R7" s="244"/>
      <c r="S7" s="244"/>
      <c r="T7" s="244"/>
    </row>
    <row r="8" spans="1:20" ht="29.25" customHeight="1" x14ac:dyDescent="0.25">
      <c r="A8" s="44" t="s">
        <v>3</v>
      </c>
      <c r="B8" s="210" t="str">
        <f>КАГ!B8:C8</f>
        <v>Лунев В.Н.</v>
      </c>
      <c r="C8" s="232"/>
      <c r="D8" s="19"/>
      <c r="E8" s="148" t="s">
        <v>4</v>
      </c>
      <c r="F8" s="233"/>
      <c r="G8" s="235"/>
      <c r="H8" s="235"/>
      <c r="I8" s="210" t="str">
        <f>КАГ!I8:J8</f>
        <v>Мешалкина И.В.</v>
      </c>
      <c r="J8" s="211"/>
      <c r="K8" s="244"/>
      <c r="L8" s="244"/>
      <c r="M8" s="244"/>
      <c r="N8" s="244"/>
      <c r="O8" s="244"/>
      <c r="P8" s="244"/>
      <c r="Q8" s="244"/>
      <c r="R8" s="244"/>
      <c r="S8" s="244"/>
      <c r="T8" s="244"/>
    </row>
    <row r="9" spans="1:20" ht="24.75" customHeight="1" x14ac:dyDescent="0.25">
      <c r="A9" s="45" t="s">
        <v>1</v>
      </c>
      <c r="B9" s="88">
        <f>КАГ!B9:D9</f>
        <v>19832</v>
      </c>
      <c r="C9" t="s">
        <v>86</v>
      </c>
      <c r="D9" s="87">
        <f>КАГ!D9</f>
        <v>67</v>
      </c>
      <c r="E9" s="19"/>
      <c r="F9" s="41"/>
      <c r="G9" s="208" t="s">
        <v>5</v>
      </c>
      <c r="H9" s="209"/>
      <c r="I9" s="210" t="str">
        <f>КАГ!I9:J9</f>
        <v>Чесноков С.Л.</v>
      </c>
      <c r="J9" s="211"/>
      <c r="K9" s="244"/>
      <c r="L9" s="244"/>
      <c r="M9" s="244"/>
      <c r="N9" s="244"/>
      <c r="O9" s="244"/>
      <c r="P9" s="244"/>
      <c r="Q9" s="244"/>
      <c r="R9" s="244"/>
      <c r="S9" s="244"/>
      <c r="T9" s="244"/>
    </row>
    <row r="10" spans="1:20" ht="15.75" x14ac:dyDescent="0.25">
      <c r="A10" s="43" t="s">
        <v>2</v>
      </c>
      <c r="B10" s="212" t="str">
        <f>КАГ!B10:C10</f>
        <v>ОКС ПST</v>
      </c>
      <c r="C10" s="213"/>
      <c r="D10" s="19"/>
      <c r="E10" s="19"/>
      <c r="F10" s="19"/>
      <c r="G10" s="148" t="s">
        <v>6</v>
      </c>
      <c r="H10" s="149"/>
      <c r="I10" s="210" t="str">
        <f>КАГ!I10:J10</f>
        <v>Капралова Е.А.</v>
      </c>
      <c r="J10" s="211"/>
      <c r="K10" s="244"/>
      <c r="L10" s="244"/>
      <c r="M10" s="244"/>
      <c r="N10" s="244"/>
      <c r="O10" s="244"/>
      <c r="P10" s="244"/>
      <c r="Q10" s="244"/>
      <c r="R10" s="244"/>
      <c r="S10" s="244"/>
      <c r="T10" s="244"/>
    </row>
    <row r="11" spans="1:20" ht="15.75" customHeight="1" x14ac:dyDescent="0.25">
      <c r="A11" s="43" t="s">
        <v>23</v>
      </c>
      <c r="B11" s="68">
        <f>ОТДЕЛЕНИЕ</f>
        <v>17126</v>
      </c>
      <c r="C11" s="68">
        <f>КАГ!C11</f>
        <v>35</v>
      </c>
      <c r="D11" s="22"/>
      <c r="E11" s="20"/>
      <c r="F11" s="20"/>
      <c r="G11" s="148" t="s">
        <v>7</v>
      </c>
      <c r="H11" s="149"/>
      <c r="I11" s="210" t="str">
        <f>КАГ!I11:J11</f>
        <v>________</v>
      </c>
      <c r="J11" s="211"/>
      <c r="K11" s="244"/>
      <c r="L11" s="244"/>
      <c r="M11" s="244"/>
      <c r="N11" s="244"/>
      <c r="O11" s="244"/>
      <c r="P11" s="244"/>
      <c r="Q11" s="244"/>
      <c r="R11" s="244"/>
      <c r="S11" s="244"/>
      <c r="T11" s="244"/>
    </row>
    <row r="12" spans="1:20" ht="3" customHeight="1" x14ac:dyDescent="0.25">
      <c r="K12" s="244"/>
      <c r="L12" s="244"/>
      <c r="M12" s="244"/>
      <c r="N12" s="244"/>
      <c r="O12" s="244"/>
      <c r="P12" s="244"/>
      <c r="Q12" s="244"/>
      <c r="R12" s="244"/>
      <c r="S12" s="244"/>
      <c r="T12" s="244"/>
    </row>
    <row r="13" spans="1:20" ht="15.75" x14ac:dyDescent="0.25">
      <c r="A13" s="122" t="s">
        <v>8</v>
      </c>
      <c r="B13" s="111"/>
      <c r="C13" s="217" t="str">
        <f>КАГ!B13:C13</f>
        <v>Sol. Novocaini 0.5%</v>
      </c>
      <c r="D13" s="218"/>
      <c r="E13" s="84" t="str">
        <f>КАГ!E13</f>
        <v>5 ml</v>
      </c>
      <c r="F13" s="114" t="s">
        <v>9</v>
      </c>
      <c r="G13" s="115"/>
      <c r="H13" s="115"/>
      <c r="I13" s="219" t="str">
        <f>КАГ!I13:J13</f>
        <v>a. femoralis sin.</v>
      </c>
      <c r="J13" s="220"/>
      <c r="K13" s="244"/>
      <c r="L13" s="244"/>
      <c r="M13" s="244"/>
      <c r="N13" s="244"/>
      <c r="O13" s="244"/>
      <c r="P13" s="244"/>
      <c r="Q13" s="244"/>
      <c r="R13" s="244"/>
      <c r="S13" s="244"/>
      <c r="T13" s="244"/>
    </row>
    <row r="14" spans="1:20" ht="15.75" x14ac:dyDescent="0.25">
      <c r="A14" s="122" t="s">
        <v>25</v>
      </c>
      <c r="B14" s="110"/>
      <c r="C14" s="123"/>
      <c r="D14" s="47" t="s">
        <v>35</v>
      </c>
      <c r="E14" s="236" t="s">
        <v>27</v>
      </c>
      <c r="F14" s="237"/>
      <c r="G14" s="237"/>
      <c r="H14" s="237"/>
      <c r="I14" s="237"/>
      <c r="J14" s="238"/>
      <c r="K14" s="244"/>
      <c r="L14" s="244"/>
      <c r="M14" s="244"/>
      <c r="N14" s="244"/>
      <c r="O14" s="244"/>
      <c r="P14" s="244"/>
      <c r="Q14" s="244"/>
      <c r="R14" s="244"/>
      <c r="S14" s="244"/>
      <c r="T14" s="244"/>
    </row>
    <row r="15" spans="1:20" ht="16.5" x14ac:dyDescent="0.25">
      <c r="A15" s="50"/>
      <c r="B15" s="242" t="s">
        <v>47</v>
      </c>
      <c r="C15" s="240"/>
      <c r="D15" s="240"/>
      <c r="E15" s="243"/>
      <c r="F15" s="239" t="s">
        <v>28</v>
      </c>
      <c r="G15" s="243"/>
      <c r="H15" s="239" t="s">
        <v>41</v>
      </c>
      <c r="I15" s="240"/>
      <c r="J15" s="241"/>
      <c r="K15" s="244"/>
      <c r="L15" s="244"/>
      <c r="M15" s="244"/>
      <c r="N15" s="244"/>
      <c r="O15" s="244"/>
      <c r="P15" s="244"/>
      <c r="Q15" s="244"/>
      <c r="R15" s="244"/>
      <c r="S15" s="244"/>
      <c r="T15" s="244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2"/>
      <c r="J16" s="6"/>
      <c r="K16" s="244"/>
      <c r="L16" s="244"/>
      <c r="M16" s="244"/>
      <c r="N16" s="244"/>
      <c r="O16" s="244"/>
      <c r="P16" s="244"/>
      <c r="Q16" s="244"/>
      <c r="R16" s="244"/>
      <c r="S16" s="244"/>
      <c r="T16" s="244"/>
    </row>
    <row r="17" spans="1:20" ht="16.5" x14ac:dyDescent="0.25">
      <c r="A17" s="51" t="s">
        <v>13</v>
      </c>
      <c r="B17" s="58"/>
      <c r="C17" s="59"/>
      <c r="D17" s="60"/>
      <c r="E17" s="29"/>
      <c r="F17" s="59"/>
      <c r="G17" s="29"/>
      <c r="H17" s="85"/>
      <c r="I17" s="73"/>
      <c r="J17" s="62"/>
      <c r="K17" s="244"/>
      <c r="L17" s="244"/>
      <c r="M17" s="244"/>
      <c r="N17" s="244"/>
      <c r="O17" s="244"/>
      <c r="P17" s="244"/>
      <c r="Q17" s="244"/>
      <c r="R17" s="244"/>
      <c r="S17" s="244"/>
      <c r="T17" s="244"/>
    </row>
    <row r="18" spans="1:20" x14ac:dyDescent="0.25">
      <c r="A18" s="135" t="s">
        <v>15</v>
      </c>
      <c r="B18" s="136"/>
      <c r="C18" s="19"/>
      <c r="D18" s="19"/>
      <c r="E18" s="19"/>
      <c r="F18" s="19"/>
      <c r="G18" s="19"/>
      <c r="H18" s="30"/>
      <c r="I18" s="30"/>
      <c r="J18" s="32"/>
      <c r="K18" s="244"/>
      <c r="L18" s="244"/>
      <c r="M18" s="244"/>
      <c r="N18" s="244"/>
      <c r="O18" s="244"/>
      <c r="P18" s="244"/>
      <c r="Q18" s="244"/>
      <c r="R18" s="244"/>
      <c r="S18" s="244"/>
      <c r="T18" s="244"/>
    </row>
    <row r="19" spans="1:20" x14ac:dyDescent="0.25">
      <c r="A19" s="137"/>
      <c r="B19" s="138"/>
      <c r="C19" s="52"/>
      <c r="D19" s="52"/>
      <c r="E19" s="52"/>
      <c r="F19" s="52"/>
      <c r="G19" s="52"/>
      <c r="H19" s="52"/>
      <c r="I19" s="52"/>
      <c r="J19" s="63"/>
      <c r="K19" s="244"/>
      <c r="L19" s="244"/>
      <c r="M19" s="244"/>
      <c r="N19" s="244"/>
      <c r="O19" s="244"/>
      <c r="P19" s="244"/>
      <c r="Q19" s="244"/>
      <c r="R19" s="244"/>
      <c r="S19" s="244"/>
      <c r="T19" s="244"/>
    </row>
    <row r="20" spans="1:20" ht="15.75" x14ac:dyDescent="0.25">
      <c r="A20" s="70" t="s">
        <v>16</v>
      </c>
      <c r="B20" s="250" t="s">
        <v>87</v>
      </c>
      <c r="C20" s="251"/>
      <c r="D20" s="69" t="s">
        <v>124</v>
      </c>
      <c r="E20" s="141" t="s">
        <v>26</v>
      </c>
      <c r="F20" s="141"/>
      <c r="G20" s="95">
        <v>0.46249999999999997</v>
      </c>
      <c r="H20" s="141" t="s">
        <v>29</v>
      </c>
      <c r="I20" s="141"/>
      <c r="J20" s="12">
        <v>305</v>
      </c>
      <c r="K20" s="244"/>
      <c r="L20" s="244"/>
      <c r="M20" s="244"/>
      <c r="N20" s="244"/>
      <c r="O20" s="244"/>
      <c r="P20" s="244"/>
      <c r="Q20" s="244"/>
      <c r="R20" s="244"/>
      <c r="S20" s="244"/>
      <c r="T20" s="244"/>
    </row>
    <row r="21" spans="1:20" ht="19.5" customHeight="1" x14ac:dyDescent="0.45">
      <c r="A21" s="82" t="s">
        <v>46</v>
      </c>
      <c r="B21" s="83"/>
      <c r="C21" s="221">
        <v>0.90138888888888891</v>
      </c>
      <c r="D21" s="222"/>
      <c r="E21" s="214" t="s">
        <v>31</v>
      </c>
      <c r="F21" s="215"/>
      <c r="G21" s="215"/>
      <c r="H21" s="215"/>
      <c r="I21" s="215"/>
      <c r="J21" s="216"/>
      <c r="K21" s="244"/>
      <c r="L21" s="244"/>
      <c r="M21" s="244"/>
      <c r="N21" s="244"/>
      <c r="O21" s="244"/>
      <c r="P21" s="244"/>
      <c r="Q21" s="244"/>
      <c r="R21" s="244"/>
      <c r="S21" s="244"/>
      <c r="T21" s="244"/>
    </row>
    <row r="22" spans="1:20" x14ac:dyDescent="0.25">
      <c r="A22" s="66"/>
      <c r="B22" s="1"/>
      <c r="C22" s="1"/>
      <c r="D22" s="1"/>
      <c r="E22" s="259" t="s">
        <v>134</v>
      </c>
      <c r="F22" s="248"/>
      <c r="G22" s="248"/>
      <c r="H22" s="248"/>
      <c r="I22" s="248"/>
      <c r="J22" s="249"/>
      <c r="K22" s="244"/>
      <c r="L22" s="244"/>
      <c r="M22" s="244"/>
      <c r="N22" s="244"/>
      <c r="O22" s="244"/>
      <c r="P22" s="244"/>
      <c r="Q22" s="244"/>
      <c r="R22" s="244"/>
      <c r="S22" s="244"/>
      <c r="T22" s="244"/>
    </row>
    <row r="23" spans="1:20" x14ac:dyDescent="0.25">
      <c r="A23" s="66"/>
      <c r="B23" s="1"/>
      <c r="C23" s="1"/>
      <c r="D23" s="67"/>
      <c r="E23" s="248"/>
      <c r="F23" s="248"/>
      <c r="G23" s="248"/>
      <c r="H23" s="248"/>
      <c r="I23" s="248"/>
      <c r="J23" s="249"/>
      <c r="K23" s="244"/>
      <c r="L23" s="244"/>
      <c r="M23" s="244"/>
      <c r="N23" s="244"/>
      <c r="O23" s="244"/>
      <c r="P23" s="244"/>
      <c r="Q23" s="244"/>
      <c r="R23" s="244"/>
      <c r="S23" s="244"/>
      <c r="T23" s="244"/>
    </row>
    <row r="24" spans="1:20" x14ac:dyDescent="0.25">
      <c r="A24" s="66"/>
      <c r="B24" s="1"/>
      <c r="C24" s="1"/>
      <c r="D24" s="1"/>
      <c r="E24" s="248"/>
      <c r="F24" s="248"/>
      <c r="G24" s="248"/>
      <c r="H24" s="248"/>
      <c r="I24" s="248"/>
      <c r="J24" s="249"/>
      <c r="K24" s="244"/>
      <c r="L24" s="244"/>
      <c r="M24" s="244"/>
      <c r="N24" s="244"/>
      <c r="O24" s="244"/>
      <c r="P24" s="244"/>
      <c r="Q24" s="244"/>
      <c r="R24" s="244"/>
      <c r="S24" s="244"/>
      <c r="T24" s="244"/>
    </row>
    <row r="25" spans="1:20" x14ac:dyDescent="0.25">
      <c r="A25" s="66"/>
      <c r="B25" s="1"/>
      <c r="C25" s="1"/>
      <c r="D25" s="1"/>
      <c r="E25" s="248"/>
      <c r="F25" s="248"/>
      <c r="G25" s="248"/>
      <c r="H25" s="248"/>
      <c r="I25" s="248"/>
      <c r="J25" s="249"/>
      <c r="K25" s="244"/>
      <c r="L25" s="244"/>
      <c r="M25" s="244"/>
      <c r="N25" s="244"/>
      <c r="O25" s="244"/>
      <c r="P25" s="244"/>
      <c r="Q25" s="244"/>
      <c r="R25" s="244"/>
      <c r="S25" s="244"/>
      <c r="T25" s="244"/>
    </row>
    <row r="26" spans="1:20" x14ac:dyDescent="0.25">
      <c r="A26" s="66"/>
      <c r="B26" s="1"/>
      <c r="C26" s="1"/>
      <c r="D26" s="1"/>
      <c r="E26" s="248"/>
      <c r="F26" s="248"/>
      <c r="G26" s="248"/>
      <c r="H26" s="248"/>
      <c r="I26" s="248"/>
      <c r="J26" s="249"/>
      <c r="K26" s="244"/>
      <c r="L26" s="244"/>
      <c r="M26" s="244"/>
      <c r="N26" s="244"/>
      <c r="O26" s="244"/>
      <c r="P26" s="244"/>
      <c r="Q26" s="244"/>
      <c r="R26" s="244"/>
      <c r="S26" s="244"/>
      <c r="T26" s="244"/>
    </row>
    <row r="27" spans="1:20" x14ac:dyDescent="0.25">
      <c r="A27" s="66"/>
      <c r="B27" s="1"/>
      <c r="C27" s="1"/>
      <c r="D27" s="61"/>
      <c r="E27" s="248"/>
      <c r="F27" s="248"/>
      <c r="G27" s="248"/>
      <c r="H27" s="248"/>
      <c r="I27" s="248"/>
      <c r="J27" s="249"/>
      <c r="K27" s="244"/>
      <c r="L27" s="244"/>
      <c r="M27" s="244"/>
      <c r="N27" s="244"/>
      <c r="O27" s="244"/>
      <c r="P27" s="244"/>
      <c r="Q27" s="244"/>
      <c r="R27" s="244"/>
      <c r="S27" s="244"/>
      <c r="T27" s="244"/>
    </row>
    <row r="28" spans="1:20" x14ac:dyDescent="0.25">
      <c r="A28" s="66"/>
      <c r="B28" s="1"/>
      <c r="C28" s="1"/>
      <c r="D28" s="1"/>
      <c r="E28" s="248"/>
      <c r="F28" s="248"/>
      <c r="G28" s="248"/>
      <c r="H28" s="248"/>
      <c r="I28" s="248"/>
      <c r="J28" s="249"/>
      <c r="K28" s="244"/>
      <c r="L28" s="244"/>
      <c r="M28" s="244"/>
      <c r="N28" s="244"/>
      <c r="O28" s="244"/>
      <c r="P28" s="244"/>
      <c r="Q28" s="244"/>
      <c r="R28" s="244"/>
      <c r="S28" s="244"/>
      <c r="T28" s="244"/>
    </row>
    <row r="29" spans="1:20" x14ac:dyDescent="0.25">
      <c r="A29" s="66"/>
      <c r="B29" s="1"/>
      <c r="C29" s="1"/>
      <c r="D29" s="1"/>
      <c r="E29" s="248"/>
      <c r="F29" s="248"/>
      <c r="G29" s="248"/>
      <c r="H29" s="248"/>
      <c r="I29" s="248"/>
      <c r="J29" s="249"/>
      <c r="K29" s="244"/>
      <c r="L29" s="244"/>
      <c r="M29" s="244"/>
      <c r="N29" s="244"/>
      <c r="O29" s="244"/>
      <c r="P29" s="244"/>
      <c r="Q29" s="244"/>
      <c r="R29" s="244"/>
      <c r="S29" s="244"/>
      <c r="T29" s="244"/>
    </row>
    <row r="30" spans="1:20" x14ac:dyDescent="0.25">
      <c r="A30" s="66"/>
      <c r="B30" s="1"/>
      <c r="C30" s="1"/>
      <c r="D30" s="1"/>
      <c r="E30" s="248"/>
      <c r="F30" s="248"/>
      <c r="G30" s="248"/>
      <c r="H30" s="248"/>
      <c r="I30" s="248"/>
      <c r="J30" s="249"/>
      <c r="K30" s="244"/>
      <c r="L30" s="244"/>
      <c r="M30" s="244"/>
      <c r="N30" s="244"/>
      <c r="O30" s="244"/>
      <c r="P30" s="244"/>
      <c r="Q30" s="244"/>
      <c r="R30" s="244"/>
      <c r="S30" s="244"/>
      <c r="T30" s="244"/>
    </row>
    <row r="31" spans="1:20" x14ac:dyDescent="0.25">
      <c r="A31" s="66"/>
      <c r="B31" s="1"/>
      <c r="C31" s="1"/>
      <c r="D31" s="1"/>
      <c r="E31" s="248"/>
      <c r="F31" s="248"/>
      <c r="G31" s="248"/>
      <c r="H31" s="248"/>
      <c r="I31" s="248"/>
      <c r="J31" s="249"/>
      <c r="K31" s="244"/>
      <c r="L31" s="244"/>
      <c r="M31" s="244"/>
      <c r="N31" s="244"/>
      <c r="O31" s="244"/>
      <c r="P31" s="244"/>
      <c r="Q31" s="244"/>
      <c r="R31" s="244"/>
      <c r="S31" s="244"/>
      <c r="T31" s="244"/>
    </row>
    <row r="32" spans="1:20" x14ac:dyDescent="0.25">
      <c r="A32" s="66"/>
      <c r="B32" s="1"/>
      <c r="C32" s="1"/>
      <c r="D32" s="1"/>
      <c r="E32" s="248"/>
      <c r="F32" s="248"/>
      <c r="G32" s="248"/>
      <c r="H32" s="248"/>
      <c r="I32" s="248"/>
      <c r="J32" s="249"/>
      <c r="K32" s="244"/>
      <c r="L32" s="244"/>
      <c r="M32" s="244"/>
      <c r="N32" s="244"/>
      <c r="O32" s="244"/>
      <c r="P32" s="244"/>
      <c r="Q32" s="244"/>
      <c r="R32" s="244"/>
      <c r="S32" s="244"/>
      <c r="T32" s="244"/>
    </row>
    <row r="33" spans="1:20" x14ac:dyDescent="0.25">
      <c r="A33" s="66"/>
      <c r="B33" s="1"/>
      <c r="C33" s="1"/>
      <c r="D33" s="1"/>
      <c r="E33" s="248"/>
      <c r="F33" s="248"/>
      <c r="G33" s="248"/>
      <c r="H33" s="248"/>
      <c r="I33" s="248"/>
      <c r="J33" s="249"/>
      <c r="K33" s="244"/>
      <c r="L33" s="244"/>
      <c r="M33" s="244"/>
      <c r="N33" s="244"/>
      <c r="O33" s="244"/>
      <c r="P33" s="244"/>
      <c r="Q33" s="244"/>
      <c r="R33" s="244"/>
      <c r="S33" s="244"/>
      <c r="T33" s="244"/>
    </row>
    <row r="34" spans="1:20" x14ac:dyDescent="0.25">
      <c r="A34" s="66"/>
      <c r="B34" s="1"/>
      <c r="C34" s="1"/>
      <c r="D34" s="1"/>
      <c r="E34" s="248"/>
      <c r="F34" s="248"/>
      <c r="G34" s="248"/>
      <c r="H34" s="248"/>
      <c r="I34" s="248"/>
      <c r="J34" s="249"/>
      <c r="K34" s="244"/>
      <c r="L34" s="244"/>
      <c r="M34" s="244"/>
      <c r="N34" s="244"/>
      <c r="O34" s="244"/>
      <c r="P34" s="244"/>
      <c r="Q34" s="244"/>
      <c r="R34" s="244"/>
      <c r="S34" s="244"/>
      <c r="T34" s="244"/>
    </row>
    <row r="35" spans="1:20" x14ac:dyDescent="0.25">
      <c r="A35" s="66"/>
      <c r="B35" s="1"/>
      <c r="C35" s="1"/>
      <c r="D35" s="1"/>
      <c r="E35" s="248"/>
      <c r="F35" s="248"/>
      <c r="G35" s="248"/>
      <c r="H35" s="248"/>
      <c r="I35" s="248"/>
      <c r="J35" s="249"/>
      <c r="K35" s="244"/>
      <c r="L35" s="244"/>
      <c r="M35" s="244"/>
      <c r="N35" s="244"/>
      <c r="O35" s="244"/>
      <c r="P35" s="244"/>
      <c r="Q35" s="244"/>
      <c r="R35" s="244"/>
      <c r="S35" s="244"/>
      <c r="T35" s="244"/>
    </row>
    <row r="36" spans="1:20" x14ac:dyDescent="0.25">
      <c r="A36" s="66"/>
      <c r="B36" s="1"/>
      <c r="C36" s="1"/>
      <c r="D36" s="1"/>
      <c r="E36" s="248"/>
      <c r="F36" s="248"/>
      <c r="G36" s="248"/>
      <c r="H36" s="248"/>
      <c r="I36" s="248"/>
      <c r="J36" s="249"/>
      <c r="K36" s="244"/>
      <c r="L36" s="244"/>
      <c r="M36" s="244"/>
      <c r="N36" s="244"/>
      <c r="O36" s="244"/>
      <c r="P36" s="244"/>
      <c r="Q36" s="244"/>
      <c r="R36" s="244"/>
      <c r="S36" s="244"/>
      <c r="T36" s="244"/>
    </row>
    <row r="37" spans="1:20" x14ac:dyDescent="0.25">
      <c r="A37" s="66"/>
      <c r="B37" s="1"/>
      <c r="C37" s="1"/>
      <c r="D37" s="1"/>
      <c r="E37" s="248"/>
      <c r="F37" s="248"/>
      <c r="G37" s="248"/>
      <c r="H37" s="248"/>
      <c r="I37" s="248"/>
      <c r="J37" s="249"/>
      <c r="K37" s="244"/>
      <c r="L37" s="244"/>
      <c r="M37" s="244"/>
      <c r="N37" s="244"/>
      <c r="O37" s="244"/>
      <c r="P37" s="244"/>
      <c r="Q37" s="244"/>
      <c r="R37" s="244"/>
      <c r="S37" s="244"/>
      <c r="T37" s="244"/>
    </row>
    <row r="38" spans="1:20" x14ac:dyDescent="0.25">
      <c r="A38" s="66"/>
      <c r="B38" s="1"/>
      <c r="C38" s="1"/>
      <c r="D38" s="1"/>
      <c r="E38" s="248"/>
      <c r="F38" s="248"/>
      <c r="G38" s="248"/>
      <c r="H38" s="248"/>
      <c r="I38" s="248"/>
      <c r="J38" s="249"/>
      <c r="K38" s="244"/>
      <c r="L38" s="244"/>
      <c r="M38" s="244"/>
      <c r="N38" s="244"/>
      <c r="O38" s="244"/>
      <c r="P38" s="244"/>
      <c r="Q38" s="244"/>
      <c r="R38" s="244"/>
      <c r="S38" s="244"/>
      <c r="T38" s="244"/>
    </row>
    <row r="39" spans="1:20" x14ac:dyDescent="0.25">
      <c r="A39" s="66"/>
      <c r="B39" s="1"/>
      <c r="C39" s="1"/>
      <c r="D39" s="1"/>
      <c r="E39" s="248"/>
      <c r="F39" s="248"/>
      <c r="G39" s="248"/>
      <c r="H39" s="248"/>
      <c r="I39" s="248"/>
      <c r="J39" s="249"/>
      <c r="K39" s="244"/>
      <c r="L39" s="244"/>
      <c r="M39" s="244"/>
      <c r="N39" s="244"/>
      <c r="O39" s="244"/>
      <c r="P39" s="244"/>
      <c r="Q39" s="244"/>
      <c r="R39" s="244"/>
      <c r="S39" s="244"/>
      <c r="T39" s="244"/>
    </row>
    <row r="40" spans="1:20" x14ac:dyDescent="0.25">
      <c r="A40" s="66"/>
      <c r="B40" s="1"/>
      <c r="C40" s="1"/>
      <c r="D40" s="1"/>
      <c r="E40" s="248"/>
      <c r="F40" s="248"/>
      <c r="G40" s="248"/>
      <c r="H40" s="248"/>
      <c r="I40" s="248"/>
      <c r="J40" s="249"/>
      <c r="K40" s="244"/>
      <c r="L40" s="244"/>
      <c r="M40" s="244"/>
      <c r="N40" s="244"/>
      <c r="O40" s="244"/>
      <c r="P40" s="244"/>
      <c r="Q40" s="244"/>
      <c r="R40" s="244"/>
      <c r="S40" s="244"/>
      <c r="T40" s="244"/>
    </row>
    <row r="41" spans="1:20" x14ac:dyDescent="0.25">
      <c r="A41" s="66"/>
      <c r="B41" s="1"/>
      <c r="C41" s="1"/>
      <c r="D41" s="1"/>
      <c r="E41" s="248"/>
      <c r="F41" s="248"/>
      <c r="G41" s="248"/>
      <c r="H41" s="248"/>
      <c r="I41" s="248"/>
      <c r="J41" s="249"/>
      <c r="K41" s="244"/>
      <c r="L41" s="244"/>
      <c r="M41" s="244"/>
      <c r="N41" s="244"/>
      <c r="O41" s="244"/>
      <c r="P41" s="244"/>
      <c r="Q41" s="244"/>
      <c r="R41" s="244"/>
      <c r="S41" s="244"/>
      <c r="T41" s="244"/>
    </row>
    <row r="42" spans="1:20" x14ac:dyDescent="0.25">
      <c r="A42" s="66"/>
      <c r="B42" s="1"/>
      <c r="C42" s="1"/>
      <c r="D42" s="1"/>
      <c r="E42" s="248"/>
      <c r="F42" s="248"/>
      <c r="G42" s="248"/>
      <c r="H42" s="248"/>
      <c r="I42" s="248"/>
      <c r="J42" s="249"/>
      <c r="K42" s="244"/>
      <c r="L42" s="244"/>
      <c r="M42" s="244"/>
      <c r="N42" s="244"/>
      <c r="O42" s="244"/>
      <c r="P42" s="244"/>
      <c r="Q42" s="244"/>
      <c r="R42" s="244"/>
      <c r="S42" s="244"/>
      <c r="T42" s="244"/>
    </row>
    <row r="43" spans="1:20" x14ac:dyDescent="0.25">
      <c r="A43" s="66"/>
      <c r="B43" s="1"/>
      <c r="C43" s="1"/>
      <c r="D43" s="1"/>
      <c r="E43" s="248"/>
      <c r="F43" s="248"/>
      <c r="G43" s="248"/>
      <c r="H43" s="248"/>
      <c r="I43" s="248"/>
      <c r="J43" s="249"/>
      <c r="K43" s="244"/>
      <c r="L43" s="244"/>
      <c r="M43" s="244"/>
      <c r="N43" s="244"/>
      <c r="O43" s="244"/>
      <c r="P43" s="244"/>
      <c r="Q43" s="244"/>
      <c r="R43" s="244"/>
      <c r="S43" s="244"/>
      <c r="T43" s="244"/>
    </row>
    <row r="44" spans="1:20" x14ac:dyDescent="0.25">
      <c r="A44" s="66"/>
      <c r="B44" s="1"/>
      <c r="C44" s="1"/>
      <c r="D44" s="1"/>
      <c r="E44" s="248"/>
      <c r="F44" s="248"/>
      <c r="G44" s="248"/>
      <c r="H44" s="248"/>
      <c r="I44" s="248"/>
      <c r="J44" s="249"/>
      <c r="K44" s="244"/>
      <c r="L44" s="244"/>
      <c r="M44" s="244"/>
      <c r="N44" s="244"/>
      <c r="O44" s="244"/>
      <c r="P44" s="244"/>
      <c r="Q44" s="244"/>
      <c r="R44" s="244"/>
      <c r="S44" s="244"/>
      <c r="T44" s="244"/>
    </row>
    <row r="45" spans="1:20" x14ac:dyDescent="0.25">
      <c r="A45" s="66"/>
      <c r="B45" s="1"/>
      <c r="C45" s="1"/>
      <c r="D45" s="1"/>
      <c r="E45" s="248"/>
      <c r="F45" s="248"/>
      <c r="G45" s="248"/>
      <c r="H45" s="248"/>
      <c r="I45" s="248"/>
      <c r="J45" s="249"/>
      <c r="K45" s="244"/>
      <c r="L45" s="244"/>
      <c r="M45" s="244"/>
      <c r="N45" s="244"/>
      <c r="O45" s="244"/>
      <c r="P45" s="244"/>
      <c r="Q45" s="244"/>
      <c r="R45" s="244"/>
      <c r="S45" s="244"/>
      <c r="T45" s="244"/>
    </row>
    <row r="46" spans="1:20" x14ac:dyDescent="0.25">
      <c r="A46" s="66"/>
      <c r="B46" s="1"/>
      <c r="C46" s="1"/>
      <c r="D46" s="1"/>
      <c r="E46" s="248"/>
      <c r="F46" s="248"/>
      <c r="G46" s="248"/>
      <c r="H46" s="248"/>
      <c r="I46" s="248"/>
      <c r="J46" s="249"/>
      <c r="K46" s="244"/>
      <c r="L46" s="244"/>
      <c r="M46" s="244"/>
      <c r="N46" s="244"/>
      <c r="O46" s="244"/>
      <c r="P46" s="244"/>
      <c r="Q46" s="244"/>
      <c r="R46" s="244"/>
      <c r="S46" s="244"/>
      <c r="T46" s="244"/>
    </row>
    <row r="47" spans="1:20" x14ac:dyDescent="0.25">
      <c r="A47" s="66"/>
      <c r="B47" s="1"/>
      <c r="C47" s="1"/>
      <c r="D47" s="1"/>
      <c r="E47" s="248"/>
      <c r="F47" s="248"/>
      <c r="G47" s="248"/>
      <c r="H47" s="248"/>
      <c r="I47" s="248"/>
      <c r="J47" s="249"/>
      <c r="K47" s="244"/>
      <c r="L47" s="244"/>
      <c r="M47" s="244"/>
      <c r="N47" s="244"/>
      <c r="O47" s="244"/>
      <c r="P47" s="244"/>
      <c r="Q47" s="244"/>
      <c r="R47" s="244"/>
      <c r="S47" s="244"/>
      <c r="T47" s="244"/>
    </row>
    <row r="48" spans="1:20" ht="15.75" x14ac:dyDescent="0.25">
      <c r="A48" s="204" t="s">
        <v>32</v>
      </c>
      <c r="B48" s="205"/>
      <c r="C48" s="74"/>
      <c r="D48" s="1"/>
      <c r="E48" s="248"/>
      <c r="F48" s="248"/>
      <c r="G48" s="248"/>
      <c r="H48" s="248"/>
      <c r="I48" s="248"/>
      <c r="J48" s="249"/>
      <c r="K48" s="244"/>
      <c r="L48" s="244"/>
      <c r="M48" s="244"/>
      <c r="N48" s="244"/>
      <c r="O48" s="244"/>
      <c r="P48" s="244"/>
      <c r="Q48" s="244"/>
      <c r="R48" s="244"/>
      <c r="S48" s="244"/>
      <c r="T48" s="244"/>
    </row>
    <row r="49" spans="1:20" x14ac:dyDescent="0.25">
      <c r="A49" s="206" t="s">
        <v>115</v>
      </c>
      <c r="B49" s="184"/>
      <c r="C49" s="184"/>
      <c r="D49" s="184"/>
      <c r="E49" s="184"/>
      <c r="F49" s="184"/>
      <c r="G49" s="184"/>
      <c r="H49" s="184"/>
      <c r="I49" s="184"/>
      <c r="J49" s="207"/>
      <c r="K49" s="244"/>
      <c r="L49" s="244"/>
      <c r="M49" s="244"/>
      <c r="N49" s="244"/>
      <c r="O49" s="244"/>
      <c r="P49" s="244"/>
      <c r="Q49" s="244"/>
      <c r="R49" s="244"/>
      <c r="S49" s="244"/>
      <c r="T49" s="244"/>
    </row>
    <row r="50" spans="1:20" x14ac:dyDescent="0.25">
      <c r="A50" s="185"/>
      <c r="B50" s="184"/>
      <c r="C50" s="184"/>
      <c r="D50" s="184"/>
      <c r="E50" s="184"/>
      <c r="F50" s="184"/>
      <c r="G50" s="184"/>
      <c r="H50" s="184"/>
      <c r="I50" s="184"/>
      <c r="J50" s="207"/>
      <c r="K50" s="244"/>
      <c r="L50" s="244"/>
      <c r="M50" s="244"/>
      <c r="N50" s="244"/>
      <c r="O50" s="244"/>
      <c r="P50" s="244"/>
      <c r="Q50" s="244"/>
      <c r="R50" s="244"/>
      <c r="S50" s="244"/>
      <c r="T50" s="244"/>
    </row>
    <row r="51" spans="1:20" x14ac:dyDescent="0.25">
      <c r="A51" s="185"/>
      <c r="B51" s="184"/>
      <c r="C51" s="184"/>
      <c r="D51" s="184"/>
      <c r="E51" s="184"/>
      <c r="F51" s="184"/>
      <c r="G51" s="184"/>
      <c r="H51" s="184"/>
      <c r="I51" s="184"/>
      <c r="J51" s="207"/>
      <c r="K51" s="244"/>
      <c r="L51" s="244"/>
      <c r="M51" s="244"/>
      <c r="N51" s="244"/>
      <c r="O51" s="244"/>
      <c r="P51" s="244"/>
      <c r="Q51" s="244"/>
      <c r="R51" s="244"/>
      <c r="S51" s="244"/>
      <c r="T51" s="244"/>
    </row>
    <row r="52" spans="1:20" x14ac:dyDescent="0.25">
      <c r="A52" s="185"/>
      <c r="B52" s="184"/>
      <c r="C52" s="184"/>
      <c r="D52" s="184"/>
      <c r="E52" s="184"/>
      <c r="F52" s="184"/>
      <c r="G52" s="184"/>
      <c r="H52" s="184"/>
      <c r="I52" s="184"/>
      <c r="J52" s="207"/>
      <c r="K52" s="244"/>
      <c r="L52" s="244"/>
      <c r="M52" s="244"/>
      <c r="N52" s="244"/>
      <c r="O52" s="244"/>
      <c r="P52" s="244"/>
      <c r="Q52" s="244"/>
      <c r="R52" s="244"/>
      <c r="S52" s="244"/>
      <c r="T52" s="244"/>
    </row>
    <row r="53" spans="1:20" x14ac:dyDescent="0.25">
      <c r="A53" s="185"/>
      <c r="B53" s="184"/>
      <c r="C53" s="184"/>
      <c r="D53" s="184"/>
      <c r="E53" s="184"/>
      <c r="F53" s="184"/>
      <c r="G53" s="184"/>
      <c r="H53" s="184"/>
      <c r="I53" s="184"/>
      <c r="J53" s="207"/>
      <c r="K53" s="244"/>
      <c r="L53" s="244"/>
      <c r="M53" s="244"/>
      <c r="N53" s="244"/>
      <c r="O53" s="244"/>
      <c r="P53" s="244"/>
      <c r="Q53" s="244"/>
      <c r="R53" s="244"/>
      <c r="S53" s="244"/>
      <c r="T53" s="244"/>
    </row>
    <row r="54" spans="1:20" ht="15.75" x14ac:dyDescent="0.25">
      <c r="A54" s="202" t="s">
        <v>133</v>
      </c>
      <c r="B54" s="203"/>
      <c r="C54" s="203"/>
      <c r="D54" s="75"/>
      <c r="E54" s="75"/>
      <c r="F54" s="75"/>
      <c r="G54" s="110" t="s">
        <v>22</v>
      </c>
      <c r="H54" s="111"/>
      <c r="I54" s="64"/>
      <c r="J54" s="65"/>
      <c r="K54" s="244"/>
      <c r="L54" s="244"/>
      <c r="M54" s="244"/>
      <c r="N54" s="244"/>
      <c r="O54" s="244"/>
      <c r="P54" s="244"/>
      <c r="Q54" s="244"/>
      <c r="R54" s="244"/>
      <c r="S54" s="244"/>
      <c r="T54" s="244"/>
    </row>
    <row r="55" spans="1:20" x14ac:dyDescent="0.25">
      <c r="A55" s="244"/>
      <c r="B55" s="244"/>
      <c r="C55" s="244"/>
      <c r="D55" s="244"/>
      <c r="E55" s="244"/>
      <c r="F55" s="244"/>
      <c r="G55" s="244"/>
      <c r="H55" s="244"/>
      <c r="I55" s="244"/>
      <c r="J55" s="244"/>
      <c r="K55" s="244"/>
      <c r="L55" s="244"/>
      <c r="M55" s="244"/>
      <c r="N55" s="244"/>
      <c r="O55" s="244"/>
      <c r="P55" s="244"/>
      <c r="Q55" s="244"/>
      <c r="R55" s="244"/>
      <c r="S55" s="244"/>
      <c r="T55" s="244"/>
    </row>
    <row r="56" spans="1:20" x14ac:dyDescent="0.25">
      <c r="A56" s="244"/>
      <c r="B56" s="244"/>
      <c r="C56" s="244"/>
      <c r="D56" s="244"/>
      <c r="E56" s="244"/>
      <c r="F56" s="244"/>
      <c r="G56" s="244"/>
      <c r="H56" s="244"/>
      <c r="I56" s="244"/>
      <c r="J56" s="244"/>
      <c r="K56" s="244"/>
      <c r="L56" s="244"/>
      <c r="M56" s="244"/>
      <c r="N56" s="244"/>
      <c r="O56" s="244"/>
      <c r="P56" s="244"/>
      <c r="Q56" s="244"/>
      <c r="R56" s="244"/>
      <c r="S56" s="244"/>
      <c r="T56" s="244"/>
    </row>
    <row r="57" spans="1:20" x14ac:dyDescent="0.25">
      <c r="A57" s="244"/>
      <c r="B57" s="244"/>
      <c r="C57" s="244"/>
      <c r="D57" s="244"/>
      <c r="E57" s="244"/>
      <c r="F57" s="244"/>
      <c r="G57" s="244"/>
      <c r="H57" s="244"/>
      <c r="I57" s="244"/>
      <c r="J57" s="244"/>
      <c r="K57" s="244"/>
      <c r="L57" s="244"/>
      <c r="M57" s="244"/>
      <c r="N57" s="244"/>
      <c r="O57" s="244"/>
      <c r="P57" s="244"/>
      <c r="Q57" s="244"/>
      <c r="R57" s="244"/>
      <c r="S57" s="244"/>
      <c r="T57" s="244"/>
    </row>
    <row r="58" spans="1:20" x14ac:dyDescent="0.25">
      <c r="A58" s="244"/>
      <c r="B58" s="244"/>
      <c r="C58" s="244"/>
      <c r="D58" s="244"/>
      <c r="E58" s="244"/>
      <c r="F58" s="244"/>
      <c r="G58" s="244"/>
      <c r="H58" s="244"/>
      <c r="I58" s="244"/>
      <c r="J58" s="244"/>
      <c r="K58" s="244"/>
      <c r="L58" s="244"/>
      <c r="M58" s="244"/>
      <c r="N58" s="244"/>
      <c r="O58" s="244"/>
      <c r="P58" s="244"/>
      <c r="Q58" s="244"/>
      <c r="R58" s="244"/>
      <c r="S58" s="244"/>
      <c r="T58" s="244"/>
    </row>
    <row r="59" spans="1:20" x14ac:dyDescent="0.25">
      <c r="A59" s="244"/>
      <c r="B59" s="244"/>
      <c r="C59" s="244"/>
      <c r="D59" s="244"/>
      <c r="E59" s="244"/>
      <c r="F59" s="244"/>
      <c r="G59" s="244"/>
      <c r="H59" s="244"/>
      <c r="I59" s="244"/>
      <c r="J59" s="244"/>
      <c r="K59" s="244"/>
      <c r="L59" s="244"/>
      <c r="M59" s="244"/>
      <c r="N59" s="244"/>
      <c r="O59" s="244"/>
      <c r="P59" s="244"/>
      <c r="Q59" s="244"/>
      <c r="R59" s="244"/>
      <c r="S59" s="244"/>
      <c r="T59" s="244"/>
    </row>
    <row r="60" spans="1:20" x14ac:dyDescent="0.25">
      <c r="A60" s="244"/>
      <c r="B60" s="244"/>
      <c r="C60" s="244"/>
      <c r="D60" s="244"/>
      <c r="E60" s="244"/>
      <c r="F60" s="244"/>
      <c r="G60" s="244"/>
      <c r="H60" s="244"/>
      <c r="I60" s="244"/>
      <c r="J60" s="244"/>
      <c r="K60" s="244"/>
      <c r="L60" s="244"/>
      <c r="M60" s="244"/>
      <c r="N60" s="244"/>
      <c r="O60" s="244"/>
      <c r="P60" s="244"/>
      <c r="Q60" s="244"/>
      <c r="R60" s="244"/>
      <c r="S60" s="244"/>
      <c r="T60" s="244"/>
    </row>
    <row r="61" spans="1:20" x14ac:dyDescent="0.25">
      <c r="A61" s="244"/>
      <c r="B61" s="244"/>
      <c r="C61" s="244"/>
      <c r="D61" s="244"/>
      <c r="E61" s="244"/>
      <c r="F61" s="244"/>
      <c r="G61" s="244"/>
      <c r="H61" s="244"/>
      <c r="I61" s="244"/>
      <c r="J61" s="244"/>
      <c r="K61" s="244"/>
      <c r="L61" s="244"/>
      <c r="M61" s="244"/>
      <c r="N61" s="244"/>
      <c r="O61" s="244"/>
      <c r="P61" s="244"/>
      <c r="Q61" s="244"/>
      <c r="R61" s="244"/>
      <c r="S61" s="244"/>
      <c r="T61" s="244"/>
    </row>
    <row r="62" spans="1:20" ht="13.5" customHeight="1" x14ac:dyDescent="0.25">
      <c r="A62" s="245"/>
      <c r="B62" s="245"/>
      <c r="C62" s="245"/>
      <c r="D62" s="245"/>
      <c r="E62" s="245"/>
      <c r="F62" s="245"/>
      <c r="G62" s="245"/>
      <c r="H62" s="245"/>
      <c r="I62" s="245"/>
      <c r="J62" s="245"/>
      <c r="K62" s="245"/>
      <c r="L62" s="245"/>
      <c r="M62" s="245"/>
      <c r="N62" s="245"/>
      <c r="O62" s="245"/>
      <c r="P62" s="245"/>
      <c r="Q62" s="245"/>
      <c r="R62" s="245"/>
      <c r="S62" s="245"/>
      <c r="T62" s="245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algorithmName="SHA-512" hashValue="mt2DN+jWx/T/i24XtgFDg0wXkzjHs4+fXU3CJqMcUKcAC0nqRlsZhNzoCEMrtJqMOly6jtv04cDe6giC9iehrg==" saltValue="8ysG48JSFnG5tz5qIX/Jdw==" spinCount="100000" sheet="1" objects="1" scenarios="1"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C21:D21"/>
  </mergeCells>
  <dataValidations count="13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showInputMessage="1" showErrorMessage="1" sqref="I7:J7"/>
    <dataValidation type="list" allowBlank="1" showInputMessage="1" showErrorMessage="1" sqref="I10:J10">
      <formula1>"Капралова Е.А.,Соколова М.В.,Бричёва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Н.А.,Вольхин М.В.,"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"Ultravist  370,Omnipaque 300,Omnipaque 350,Optiray 350,Визипак 320,Юнигексол 350,Сканлюкс 370,Йогексол 350"</formula1>
    </dataValidation>
    <dataValidation type="list" allowBlank="1" showInputMessage="1" showErrorMessage="1" sqref="B15:E15">
      <formula1>"6 F,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B10:B11 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619125</xdr:colOff>
                    <xdr:row>15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8</xdr:col>
                    <xdr:colOff>247650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9" r:id="rId21" name="Check Box 81">
              <controlPr defaultSize="0" autoFill="0" autoLine="0" autoPict="0">
                <anchor moveWithCells="1">
                  <from>
                    <xdr:col>6</xdr:col>
                    <xdr:colOff>647700</xdr:colOff>
                    <xdr:row>16</xdr:row>
                    <xdr:rowOff>9525</xdr:rowOff>
                  </from>
                  <to>
                    <xdr:col>8</xdr:col>
                    <xdr:colOff>123825</xdr:colOff>
                    <xdr:row>17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0" r:id="rId22" name="Check Box 82">
              <controlPr defaultSize="0" autoFill="0" autoLine="0" autoPict="0">
                <anchor moveWithCells="1">
                  <from>
                    <xdr:col>9</xdr:col>
                    <xdr:colOff>76200</xdr:colOff>
                    <xdr:row>15</xdr:row>
                    <xdr:rowOff>9525</xdr:rowOff>
                  </from>
                  <to>
                    <xdr:col>9</xdr:col>
                    <xdr:colOff>990600</xdr:colOff>
                    <xdr:row>16</xdr:row>
                    <xdr:rowOff>38100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Данные!$B$4:$B$15</xm:f>
          </x14:formula1>
          <xm:sqref>G7:H7</xm:sqref>
        </x14:dataValidation>
        <x14:dataValidation type="list" allowBlank="1" showInputMessage="1" showErrorMessage="1">
          <x14:formula1>
            <xm:f>Данные!$C$4:$C$20</xm:f>
          </x14:formula1>
          <xm:sqref>G8:H8</xm:sqref>
        </x14:dataValidation>
        <x14:dataValidation type="list" allowBlank="1" showInputMessage="1" showErrorMessage="1">
          <x14:formula1>
            <xm:f>КАГ!I9:J9</xm:f>
          </x14:formula1>
          <xm:sqref>I9:J9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D23"/>
  <sheetViews>
    <sheetView showWhiteSpace="0" view="pageLayout" zoomScaleNormal="100" workbookViewId="0">
      <selection activeCell="H11" sqref="H11"/>
    </sheetView>
  </sheetViews>
  <sheetFormatPr defaultRowHeight="15" x14ac:dyDescent="0.25"/>
  <cols>
    <col min="1" max="1" width="5.5703125" bestFit="1" customWidth="1"/>
    <col min="2" max="2" width="16.42578125" bestFit="1" customWidth="1"/>
    <col min="3" max="3" width="20" bestFit="1" customWidth="1"/>
    <col min="4" max="4" width="15.5703125" bestFit="1" customWidth="1"/>
  </cols>
  <sheetData>
    <row r="1" spans="1:4" ht="26.25" x14ac:dyDescent="0.4">
      <c r="B1" s="257" t="s">
        <v>84</v>
      </c>
      <c r="C1" s="257"/>
      <c r="D1" s="257"/>
    </row>
    <row r="3" spans="1:4" x14ac:dyDescent="0.25">
      <c r="A3" s="94" t="s">
        <v>83</v>
      </c>
      <c r="B3" s="93" t="s">
        <v>58</v>
      </c>
      <c r="C3" s="93" t="s">
        <v>59</v>
      </c>
      <c r="D3" s="93" t="s">
        <v>61</v>
      </c>
    </row>
    <row r="4" spans="1:4" x14ac:dyDescent="0.25">
      <c r="A4" s="89">
        <v>1</v>
      </c>
      <c r="B4" t="s">
        <v>51</v>
      </c>
      <c r="C4" t="s">
        <v>60</v>
      </c>
      <c r="D4" t="s">
        <v>74</v>
      </c>
    </row>
    <row r="5" spans="1:4" x14ac:dyDescent="0.25">
      <c r="A5" s="89">
        <v>2</v>
      </c>
      <c r="B5" t="s">
        <v>55</v>
      </c>
      <c r="C5" t="s">
        <v>62</v>
      </c>
      <c r="D5" t="s">
        <v>79</v>
      </c>
    </row>
    <row r="6" spans="1:4" x14ac:dyDescent="0.25">
      <c r="A6" s="89">
        <v>3</v>
      </c>
      <c r="B6" t="s">
        <v>57</v>
      </c>
      <c r="C6" t="s">
        <v>63</v>
      </c>
      <c r="D6" t="s">
        <v>75</v>
      </c>
    </row>
    <row r="7" spans="1:4" x14ac:dyDescent="0.25">
      <c r="A7" s="89">
        <v>4</v>
      </c>
      <c r="B7" t="s">
        <v>52</v>
      </c>
      <c r="C7" t="s">
        <v>64</v>
      </c>
      <c r="D7" t="s">
        <v>76</v>
      </c>
    </row>
    <row r="8" spans="1:4" x14ac:dyDescent="0.25">
      <c r="A8" s="89">
        <v>5</v>
      </c>
      <c r="B8" t="s">
        <v>50</v>
      </c>
      <c r="C8" t="s">
        <v>65</v>
      </c>
      <c r="D8" t="s">
        <v>77</v>
      </c>
    </row>
    <row r="9" spans="1:4" x14ac:dyDescent="0.25">
      <c r="A9" s="89">
        <v>6</v>
      </c>
      <c r="B9" t="s">
        <v>56</v>
      </c>
      <c r="C9" t="s">
        <v>67</v>
      </c>
      <c r="D9" t="s">
        <v>80</v>
      </c>
    </row>
    <row r="10" spans="1:4" x14ac:dyDescent="0.25">
      <c r="A10" s="89">
        <v>7</v>
      </c>
      <c r="B10" t="s">
        <v>54</v>
      </c>
      <c r="C10" t="s">
        <v>66</v>
      </c>
      <c r="D10" t="s">
        <v>81</v>
      </c>
    </row>
    <row r="11" spans="1:4" x14ac:dyDescent="0.25">
      <c r="A11" s="89">
        <v>8</v>
      </c>
      <c r="B11" t="s">
        <v>53</v>
      </c>
      <c r="C11" t="s">
        <v>49</v>
      </c>
      <c r="D11" t="s">
        <v>82</v>
      </c>
    </row>
    <row r="12" spans="1:4" x14ac:dyDescent="0.25">
      <c r="A12" s="89">
        <v>9</v>
      </c>
      <c r="B12" t="s">
        <v>48</v>
      </c>
      <c r="C12" t="s">
        <v>68</v>
      </c>
      <c r="D12" t="s">
        <v>78</v>
      </c>
    </row>
    <row r="13" spans="1:4" x14ac:dyDescent="0.25">
      <c r="A13" s="89">
        <v>10</v>
      </c>
      <c r="C13" t="s">
        <v>69</v>
      </c>
    </row>
    <row r="14" spans="1:4" x14ac:dyDescent="0.25">
      <c r="A14" s="89">
        <v>11</v>
      </c>
      <c r="C14" t="s">
        <v>70</v>
      </c>
    </row>
    <row r="15" spans="1:4" x14ac:dyDescent="0.25">
      <c r="A15" s="89">
        <v>12</v>
      </c>
      <c r="C15" t="s">
        <v>71</v>
      </c>
    </row>
    <row r="16" spans="1:4" x14ac:dyDescent="0.25">
      <c r="A16" s="89">
        <v>13</v>
      </c>
      <c r="C16" t="s">
        <v>72</v>
      </c>
    </row>
    <row r="17" spans="1:4" x14ac:dyDescent="0.25">
      <c r="A17" s="89">
        <v>14</v>
      </c>
      <c r="C17" t="s">
        <v>73</v>
      </c>
    </row>
    <row r="18" spans="1:4" x14ac:dyDescent="0.25">
      <c r="A18" s="89"/>
      <c r="B18" s="90"/>
      <c r="C18" s="90"/>
      <c r="D18" s="90"/>
    </row>
    <row r="19" spans="1:4" x14ac:dyDescent="0.25">
      <c r="A19" s="89"/>
      <c r="B19" s="90"/>
    </row>
    <row r="20" spans="1:4" x14ac:dyDescent="0.25">
      <c r="A20" s="89"/>
    </row>
    <row r="21" spans="1:4" x14ac:dyDescent="0.25">
      <c r="B21" s="90">
        <f>SUBTOTAL(103,Таблица1[Врачи])</f>
        <v>9</v>
      </c>
      <c r="C21" s="90">
        <f>SUBTOTAL(103,Таблица1[Мед.Cёстры])</f>
        <v>14</v>
      </c>
      <c r="D21" s="90">
        <f>SUBTOTAL(103,Таблица1[[Санитарки ]])</f>
        <v>9</v>
      </c>
    </row>
    <row r="23" spans="1:4" x14ac:dyDescent="0.25">
      <c r="C23" s="92" t="s">
        <v>85</v>
      </c>
      <c r="D23" s="91">
        <f>SUM(Таблица1[[#Totals],[Врачи]:[Санитарки ]])</f>
        <v>32</v>
      </c>
    </row>
  </sheetData>
  <sheetProtection algorithmName="SHA-512" hashValue="SxZSL2lO5jTXP9MdhiUBTMof3u02KeTxpeTzPJ7u/55ZS+IBJkuc98nOe7UPlJcP0wL5goctG7FZHQTe7D7MbQ==" saltValue="OwYk9UfgAmuNpdjkDyZRtA==" spinCount="100000" sheet="1" objects="1" scenarios="1" formatCells="0" autoFilter="0"/>
  <mergeCells count="1">
    <mergeCell ref="B1:D1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showWhiteSpace="0" view="pageLayout" zoomScaleNormal="100" workbookViewId="0">
      <selection activeCell="A11" sqref="A11"/>
    </sheetView>
  </sheetViews>
  <sheetFormatPr defaultRowHeight="15" x14ac:dyDescent="0.25"/>
  <cols>
    <col min="1" max="1" width="14.140625" bestFit="1" customWidth="1"/>
    <col min="3" max="3" width="27.85546875" bestFit="1" customWidth="1"/>
    <col min="4" max="4" width="11.42578125" bestFit="1" customWidth="1"/>
  </cols>
  <sheetData>
    <row r="1" spans="1:9" x14ac:dyDescent="0.25">
      <c r="A1" t="s">
        <v>88</v>
      </c>
      <c r="B1" t="s">
        <v>89</v>
      </c>
    </row>
    <row r="2" spans="1:9" x14ac:dyDescent="0.25">
      <c r="A2" t="s">
        <v>90</v>
      </c>
      <c r="B2" t="s">
        <v>91</v>
      </c>
    </row>
    <row r="3" spans="1:9" x14ac:dyDescent="0.25">
      <c r="A3" t="s">
        <v>92</v>
      </c>
      <c r="B3" t="s">
        <v>93</v>
      </c>
    </row>
    <row r="4" spans="1:9" x14ac:dyDescent="0.25">
      <c r="A4" t="s">
        <v>94</v>
      </c>
      <c r="B4" t="s">
        <v>95</v>
      </c>
    </row>
    <row r="5" spans="1:9" x14ac:dyDescent="0.25">
      <c r="A5" t="s">
        <v>96</v>
      </c>
      <c r="B5" t="s">
        <v>97</v>
      </c>
    </row>
    <row r="7" spans="1:9" ht="15.75" thickBot="1" x14ac:dyDescent="0.3"/>
    <row r="8" spans="1:9" ht="60" x14ac:dyDescent="0.25">
      <c r="A8" s="96" t="s">
        <v>98</v>
      </c>
      <c r="B8" s="97" t="s">
        <v>99</v>
      </c>
      <c r="C8" s="97" t="s">
        <v>100</v>
      </c>
      <c r="D8" s="98" t="s">
        <v>101</v>
      </c>
      <c r="E8" s="96" t="s">
        <v>102</v>
      </c>
      <c r="F8" s="97" t="s">
        <v>103</v>
      </c>
      <c r="G8" s="97" t="s">
        <v>104</v>
      </c>
      <c r="H8" s="96" t="s">
        <v>105</v>
      </c>
      <c r="I8" s="99" t="s">
        <v>106</v>
      </c>
    </row>
    <row r="9" spans="1:9" ht="111.6" customHeight="1" x14ac:dyDescent="0.25">
      <c r="A9" s="100">
        <v>38</v>
      </c>
      <c r="B9" s="101">
        <v>183</v>
      </c>
      <c r="C9" s="102" t="s">
        <v>107</v>
      </c>
      <c r="D9" s="103">
        <v>217100</v>
      </c>
      <c r="E9" s="100">
        <v>45</v>
      </c>
      <c r="F9" s="101" t="s">
        <v>108</v>
      </c>
      <c r="G9" s="101" t="s">
        <v>109</v>
      </c>
      <c r="H9" s="100">
        <v>21166</v>
      </c>
      <c r="I9" s="104" t="s">
        <v>110</v>
      </c>
    </row>
    <row r="10" spans="1:9" ht="111.6" customHeight="1" x14ac:dyDescent="0.25">
      <c r="A10" s="100">
        <v>41</v>
      </c>
      <c r="B10" s="101">
        <v>183</v>
      </c>
      <c r="C10" s="102" t="s">
        <v>107</v>
      </c>
      <c r="D10" s="103">
        <v>187359</v>
      </c>
      <c r="E10" s="100">
        <v>45</v>
      </c>
      <c r="F10" s="101" t="s">
        <v>108</v>
      </c>
      <c r="G10" s="101" t="s">
        <v>111</v>
      </c>
      <c r="H10" s="100">
        <v>21167</v>
      </c>
      <c r="I10" s="104" t="s">
        <v>112</v>
      </c>
    </row>
    <row r="11" spans="1:9" ht="111.6" customHeight="1" x14ac:dyDescent="0.25">
      <c r="A11" s="100">
        <v>37</v>
      </c>
      <c r="B11" s="101">
        <v>183</v>
      </c>
      <c r="C11" s="102" t="s">
        <v>107</v>
      </c>
      <c r="D11" s="103">
        <v>190322</v>
      </c>
      <c r="E11" s="100">
        <v>46</v>
      </c>
      <c r="F11" s="101" t="s">
        <v>113</v>
      </c>
      <c r="G11" s="101" t="s">
        <v>109</v>
      </c>
      <c r="H11" s="100">
        <v>21166</v>
      </c>
      <c r="I11" s="104" t="s">
        <v>110</v>
      </c>
    </row>
    <row r="12" spans="1:9" ht="111.6" customHeight="1" x14ac:dyDescent="0.25">
      <c r="A12" s="100">
        <v>40</v>
      </c>
      <c r="B12" s="101">
        <v>183</v>
      </c>
      <c r="C12" s="102" t="s">
        <v>107</v>
      </c>
      <c r="D12" s="103">
        <v>148617</v>
      </c>
      <c r="E12" s="100">
        <v>46</v>
      </c>
      <c r="F12" s="101" t="s">
        <v>113</v>
      </c>
      <c r="G12" s="101" t="s">
        <v>111</v>
      </c>
      <c r="H12" s="100">
        <v>21167</v>
      </c>
      <c r="I12" s="105" t="s">
        <v>112</v>
      </c>
    </row>
    <row r="13" spans="1:9" ht="111.6" customHeight="1" x14ac:dyDescent="0.25">
      <c r="A13" s="100">
        <v>36</v>
      </c>
      <c r="B13" s="101">
        <v>183</v>
      </c>
      <c r="C13" s="102" t="s">
        <v>107</v>
      </c>
      <c r="D13" s="103">
        <v>163507</v>
      </c>
      <c r="E13" s="100">
        <v>47</v>
      </c>
      <c r="F13" s="102" t="s">
        <v>114</v>
      </c>
      <c r="G13" s="102" t="s">
        <v>109</v>
      </c>
      <c r="H13" s="100">
        <v>21166</v>
      </c>
      <c r="I13" s="105" t="s">
        <v>110</v>
      </c>
    </row>
    <row r="14" spans="1:9" ht="111.6" customHeight="1" x14ac:dyDescent="0.25">
      <c r="A14" s="100">
        <v>39</v>
      </c>
      <c r="B14" s="101">
        <v>183</v>
      </c>
      <c r="C14" s="102" t="s">
        <v>107</v>
      </c>
      <c r="D14" s="103">
        <v>121748</v>
      </c>
      <c r="E14" s="100">
        <v>47</v>
      </c>
      <c r="F14" s="102" t="s">
        <v>114</v>
      </c>
      <c r="G14" s="102" t="s">
        <v>111</v>
      </c>
      <c r="H14" s="100">
        <v>21167</v>
      </c>
      <c r="I14" s="105" t="s">
        <v>112</v>
      </c>
    </row>
  </sheetData>
  <conditionalFormatting sqref="E9:E14">
    <cfRule type="duplicateValues" dxfId="1" priority="2"/>
  </conditionalFormatting>
  <conditionalFormatting sqref="E8">
    <cfRule type="duplicateValues" dxfId="0" priority="1"/>
  </conditionalFormatting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4</vt:i4>
      </vt:variant>
    </vt:vector>
  </HeadingPairs>
  <TitlesOfParts>
    <vt:vector size="8" baseType="lpstr">
      <vt:lpstr>КАГ</vt:lpstr>
      <vt:lpstr>ЧКВ</vt:lpstr>
      <vt:lpstr>Данные</vt:lpstr>
      <vt:lpstr>Код</vt:lpstr>
      <vt:lpstr>Дата</vt:lpstr>
      <vt:lpstr>КАГ!Область_печати</vt:lpstr>
      <vt:lpstr>ЧКВ!Область_печати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2021-11-11T20:29:31Z</cp:lastPrinted>
  <dcterms:created xsi:type="dcterms:W3CDTF">2006-09-16T00:00:00Z</dcterms:created>
  <dcterms:modified xsi:type="dcterms:W3CDTF">2021-11-11T20:31:53Z</dcterms:modified>
  <cp:category>Рентгенэндоваскулярные хирурги</cp:category>
</cp:coreProperties>
</file>