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1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<sst xmlns="http://schemas.openxmlformats.org/spreadsheetml/2006/main" count="201" uniqueCount="155">
  <si>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</si>
  <si>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</si>
  <si>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</si>
  <si>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</si>
  <si>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</si>
  <si>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</si>
  <si>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</si>
  <si>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</si>
  <si>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</si>
  <si>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</si>
  <si>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</si>
  <si>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</si>
  <si>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</si>
  <si>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</si>
  <si>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</si>
  <si>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</si>
  <si>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</si>
  <si>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</si>
  <si>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</si>
  <si>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</si>
  <si>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</si>
  <si>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</si>
  <si>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</si>
  <si>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</si>
  <si>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</si>
  <si>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</si>
  <si>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</si>
  <si>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</si>
  <si>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</si>
  <si>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</si>
  <si>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</si>
  <si>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</si>
  <si>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</si>
  <si>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</si>
  <si>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</si>
  <si>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</si>
  <si>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</si>
  <si>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</si>
  <si>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</si>
  <si>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</si>
  <si>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</si>
  <si>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</si>
  <si>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</si>
  <si>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</si>
  <si>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</si>
  <si>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</si>
  <si>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</si>
  <si>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</si>
  <si>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</si>
  <si>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</si>
  <si>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</si>
  <si>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</si>
  <si>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</si>
  <si>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</si>
  <si>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</si>
  <si>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</si>
  <si>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</si>
  <si>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</si>
  <si>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</si>
  <si>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</si>
  <si>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</si>
  <si>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</si>
  <si>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</si>
  <si>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</si>
  <si>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</si>
  <si>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</si>
  <si>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</si>
  <si>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</si>
  <si>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</si>
  <si>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</si>
  <si>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</si>
  <si>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</si>
  <si>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</si>
  <si>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</si>
  <si>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</si>
  <si>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</si>
  <si>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</si>
  <si>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</si>
  <si>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</si>
  <si>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</si>
  <si>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</si>
  <si>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</si>
  <si>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</si>
  <si>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</si>
  <si>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</si>
  <si>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</si>
  <si>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</si>
  <si>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</si>
  <si>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</si>
  <si>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</si>
  <si>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</si>
  <si>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</si>
  <si>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</si>
  <si>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</si>
  <si>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</si>
  <si>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</si>
  <si>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</si>
  <si>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</si>
  <si>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</si>
  <si>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</si>
  <si>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</si>
  <si>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</si>
  <si>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</si>
  <si>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</si>
  <si>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</si>
  <si>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</si>
  <si>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</si>
  <si>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</si>
  <si>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</si>
  <si>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</si>
  <si>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</si>
  <si>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</si>
  <si>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</si>
  <si>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</si>
  <si>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</si>
  <si>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</si>
  <si>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</si>
  <si>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</si>
  <si>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</si>
  <si>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</si>
  <si>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</si>
  <si>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</si>
  <si>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</si>
  <si>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</si>
  <si>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</si>
  <si>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</si>
  <si>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</si>
  <si>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</si>
  <si>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</si>
  <si>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</si>
  <si>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</si>
  <si>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</si>
  <si>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</si>
  <si>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</si>
  <si>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</si>
  <si>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</si>
  <si>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</si>
  <si>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</si>
  <si>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150 ml</t>
  </si>
  <si>
    <t>Щербакова С.М.</t>
  </si>
  <si>
    <t>50 ml</t>
  </si>
  <si>
    <t>ОКС ПST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</si>
  <si>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</si>
  <si>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(1DES)</t>
  </si>
  <si>
    <t>правый</t>
  </si>
  <si>
    <t>Экстренное стентирование ПНА.</t>
  </si>
  <si>
    <t>начало 12:05</t>
  </si>
  <si>
    <t>окончание: 13:00</t>
  </si>
  <si>
    <t>11:06</t>
  </si>
  <si>
    <t>Балашова Л.К.</t>
  </si>
  <si>
    <t xml:space="preserve">проходим, неровность контуров 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</si>
  <si>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окклюзия на уровне устья ПНА, неровность контуров среднего сегмента. Антеградный  кровоток TIMI I. </t>
    </r>
    <r>
      <rPr>
        <b/>
        <sz val="10"/>
        <color theme="1"/>
        <rFont val="Times New Roman"/>
        <family val="1"/>
        <charset val="204"/>
      </rPr>
      <t>ИМА</t>
    </r>
    <r>
      <rPr>
        <sz val="10"/>
        <color theme="1"/>
        <rFont val="Times New Roman"/>
        <family val="1"/>
        <charset val="204"/>
      </rPr>
      <t>: стеноз устья 80% (d 2.0 мм)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</si>
  <si>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стенозы проксимального сегмента 45%, стенозы дистального сегмента 60%. 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</si>
  <si>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40%, стеноз среднего сегмента 50%, неровность контуров дистального сегмента, стеноз устья ЗНА 5%. TIMI III. </t>
    </r>
  </si>
  <si>
    <r>
      <t xml:space="preserve">Устье  ствола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Ангиопластика критического стеноза </t>
    </r>
    <r>
      <rPr>
        <b/>
        <sz val="11"/>
        <color theme="1"/>
        <rFont val="Calibri"/>
        <family val="2"/>
        <charset val="204"/>
        <scheme val="minor"/>
      </rPr>
      <t>БК 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проксимального сегмента с полным покрытием остаточного стеноза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3,0-18  mm </t>
    </r>
    <r>
      <rPr>
        <sz val="11"/>
        <color theme="1"/>
        <rFont val="Calibri"/>
        <family val="2"/>
        <charset val="204"/>
        <scheme val="minor"/>
      </rPr>
      <t xml:space="preserve">давлением 14 атм. Ангиографический результат удовлетворительный, кровоток по ПНА восстановлен  TIMI III. Пациентка в тяжёлом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</si>
</sst>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44574</v>
      </c>
      <c r="C7" s="78" t="s">
        <v>146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149</v>
      </c>
      <c r="C8" s="164"/>
      <c r="D8" s="19"/>
      <c r="E8" s="151" t="s">
        <v>4</v>
      </c>
      <c r="F8" s="152"/>
      <c r="G8" s="153"/>
      <c r="H8" s="153"/>
      <c r="I8" s="147" t="s">
        <v>66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16788</v>
      </c>
      <c r="C9" t="s">
        <v>85</v>
      </c>
      <c r="D9" s="87">
        <f>DATEDIF(B9,$B$7,"y")</f>
        <v>76</v>
      </c>
      <c r="E9" s="151" t="s">
        <v>5</v>
      </c>
      <c r="F9" s="152"/>
      <c r="G9" s="153"/>
      <c r="H9" s="153"/>
      <c r="I9" s="147" t="s">
        <v>114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141</v>
      </c>
      <c r="C10" s="150"/>
      <c r="D10" s="19"/>
      <c r="E10" s="151" t="s">
        <v>36</v>
      </c>
      <c r="F10" s="152"/>
      <c r="G10" s="153"/>
      <c r="H10" s="153"/>
      <c r="I10" s="147" t="s">
        <v>119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548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137</v>
      </c>
      <c r="D13" s="168"/>
      <c r="E13" s="46" t="s">
        <v>136</v>
      </c>
      <c r="F13" s="181" t="s">
        <v>9</v>
      </c>
      <c r="G13" s="182"/>
      <c r="H13" s="182"/>
      <c r="I13" s="179" t="s">
        <v>135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86</v>
      </c>
      <c r="C24" s="162"/>
      <c r="D24" s="10" t="s">
        <v>140</v>
      </c>
      <c r="E24" s="156" t="s">
        <v>26</v>
      </c>
      <c r="F24" s="156"/>
      <c r="G24" s="11"/>
      <c r="H24" s="156" t="s">
        <v>17</v>
      </c>
      <c r="I24" s="156"/>
      <c r="J24" s="12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144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150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260" t="s">
        <v>151</v>
      </c>
      <c r="F28" s="261"/>
      <c r="G28" s="261"/>
      <c r="H28" s="261"/>
      <c r="I28" s="261"/>
      <c r="J28" s="26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263"/>
      <c r="F29" s="261"/>
      <c r="G29" s="261"/>
      <c r="H29" s="261"/>
      <c r="I29" s="261"/>
      <c r="J29" s="26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263"/>
      <c r="F30" s="261"/>
      <c r="G30" s="261"/>
      <c r="H30" s="261"/>
      <c r="I30" s="261"/>
      <c r="J30" s="26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263"/>
      <c r="F31" s="261"/>
      <c r="G31" s="261"/>
      <c r="H31" s="261"/>
      <c r="I31" s="261"/>
      <c r="J31" s="26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263"/>
      <c r="F32" s="261"/>
      <c r="G32" s="261"/>
      <c r="H32" s="261"/>
      <c r="I32" s="261"/>
      <c r="J32" s="26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263"/>
      <c r="F33" s="261"/>
      <c r="G33" s="261"/>
      <c r="H33" s="261"/>
      <c r="I33" s="261"/>
      <c r="J33" s="26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 t="s">
        <v>152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153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145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34</v>
      </c>
      <c r="B1" s="216"/>
      <c r="C1" s="216"/>
      <c r="D1" s="216"/>
      <c r="E1" s="216"/>
      <c r="F1" s="216"/>
      <c r="G1" s="216"/>
      <c r="H1" s="216"/>
      <c r="I1" s="216"/>
      <c r="J1" s="217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8" t="s">
        <v>24</v>
      </c>
      <c r="B2" s="219"/>
      <c r="C2" s="219"/>
      <c r="D2" s="219"/>
      <c r="E2" s="219"/>
      <c r="F2" s="219"/>
      <c r="G2" s="219"/>
      <c r="H2" s="219"/>
      <c r="I2" s="219"/>
      <c r="J2" s="220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1" t="s">
        <v>37</v>
      </c>
      <c r="B3" s="219"/>
      <c r="C3" s="219"/>
      <c r="D3" s="219"/>
      <c r="E3" s="219"/>
      <c r="F3" s="219"/>
      <c r="G3" s="219"/>
      <c r="H3" s="219"/>
      <c r="I3" s="219"/>
      <c r="J3" s="220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4" t="s">
        <v>39</v>
      </c>
      <c r="B4" s="219"/>
      <c r="C4" s="219"/>
      <c r="D4" s="219"/>
      <c r="E4" s="219"/>
      <c r="F4" s="219"/>
      <c r="G4" s="219"/>
      <c r="H4" s="219"/>
      <c r="I4" s="219"/>
      <c r="J4" s="220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5" t="s">
        <v>143</v>
      </c>
      <c r="B5" s="226"/>
      <c r="C5" s="226"/>
      <c r="D5" s="226"/>
      <c r="E5" s="226"/>
      <c r="F5" s="226"/>
      <c r="G5" s="226"/>
      <c r="H5" s="226"/>
      <c r="I5" s="226"/>
      <c r="J5" s="227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</f>
        <v>44574</v>
      </c>
      <c r="C7" s="71" t="s">
        <v>147</v>
      </c>
      <c r="D7" s="19"/>
      <c r="E7" s="160" t="s">
        <v>40</v>
      </c>
      <c r="F7" s="237"/>
      <c r="G7" s="232"/>
      <c r="H7" s="232"/>
      <c r="I7" s="228" t="str">
        <f>КАГ!I7:J7</f>
        <v>Щербаков А.С.</v>
      </c>
      <c r="J7" s="229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1" t="str">
        <f>КАГ!B8</f>
        <v>Балашова Л.К.</v>
      </c>
      <c r="C8" s="230"/>
      <c r="D8" s="19"/>
      <c r="E8" s="151" t="s">
        <v>4</v>
      </c>
      <c r="F8" s="231"/>
      <c r="G8" s="153"/>
      <c r="H8" s="153"/>
      <c r="I8" s="211" t="str">
        <f>КАГ!I8</f>
        <v>Нефёдова А.А.</v>
      </c>
      <c r="J8" s="212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f>КАГ!B9</f>
        <v>16788</v>
      </c>
      <c r="C9" t="s">
        <v>85</v>
      </c>
      <c r="D9" s="87">
        <f>КАГ!D9</f>
        <v>76</v>
      </c>
      <c r="E9" s="244" t="s">
        <v>5</v>
      </c>
      <c r="F9" s="245"/>
      <c r="G9" s="153"/>
      <c r="H9" s="153"/>
      <c r="I9" s="211" t="str">
        <f>КАГ!I9:J9</f>
        <v>Равинская Я.А.</v>
      </c>
      <c r="J9" s="212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46" t="str">
        <f>КАГ!B10:C10</f>
        <v>ОКС ПST</v>
      </c>
      <c r="C10" s="247"/>
      <c r="D10" s="19"/>
      <c r="E10" s="151" t="s">
        <v>6</v>
      </c>
      <c r="F10" s="152"/>
      <c r="G10" s="153"/>
      <c r="H10" s="153"/>
      <c r="I10" s="211" t="str">
        <f>КАГ!I10:J10</f>
        <v>Галамага Н.Е.</v>
      </c>
      <c r="J10" s="212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548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1" t="str">
        <f>КАГ!I11:J11</f>
        <v>________</v>
      </c>
      <c r="J11" s="212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1" t="str">
        <f>КАГ!B13:C13</f>
        <v>Sol. lidocaini 2%</v>
      </c>
      <c r="D13" s="252"/>
      <c r="E13" s="84" t="str">
        <f>КАГ!E13</f>
        <v>1 ml</v>
      </c>
      <c r="F13" s="181" t="s">
        <v>9</v>
      </c>
      <c r="G13" s="182"/>
      <c r="H13" s="182"/>
      <c r="I13" s="253" t="str">
        <f>КАГ!I13:J13</f>
        <v>a.radialis.</v>
      </c>
      <c r="J13" s="254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35</v>
      </c>
      <c r="E14" s="255" t="s">
        <v>27</v>
      </c>
      <c r="F14" s="256"/>
      <c r="G14" s="256"/>
      <c r="H14" s="256"/>
      <c r="I14" s="256"/>
      <c r="J14" s="257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3" t="s">
        <v>48</v>
      </c>
      <c r="C15" s="234"/>
      <c r="D15" s="234"/>
      <c r="E15" s="235"/>
      <c r="F15" s="236" t="s">
        <v>28</v>
      </c>
      <c r="G15" s="235"/>
      <c r="H15" s="236" t="s">
        <v>42</v>
      </c>
      <c r="I15" s="234"/>
      <c r="J15" s="258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3" t="s">
        <v>86</v>
      </c>
      <c r="C20" s="214"/>
      <c r="D20" s="69" t="s">
        <v>138</v>
      </c>
      <c r="E20" s="156" t="s">
        <v>26</v>
      </c>
      <c r="F20" s="156"/>
      <c r="G20" s="104" t="s">
        <v>148</v>
      </c>
      <c r="H20" s="156" t="s">
        <v>29</v>
      </c>
      <c r="I20" s="156"/>
      <c r="J20" s="12">
        <v>376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47</v>
      </c>
      <c r="B21" s="83"/>
      <c r="C21" s="222">
        <v>0.5083333333333333</v>
      </c>
      <c r="D21" s="223"/>
      <c r="E21" s="248" t="s">
        <v>31</v>
      </c>
      <c r="F21" s="249"/>
      <c r="G21" s="249"/>
      <c r="H21" s="249"/>
      <c r="I21" s="249"/>
      <c r="J21" s="250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64" t="s">
        <v>154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0" t="s">
        <v>32</v>
      </c>
      <c r="B48" s="241"/>
      <c r="C48" s="74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2" t="s">
        <v>142</v>
      </c>
      <c r="B49" s="124"/>
      <c r="C49" s="124"/>
      <c r="D49" s="124"/>
      <c r="E49" s="124"/>
      <c r="F49" s="124"/>
      <c r="G49" s="124"/>
      <c r="H49" s="124"/>
      <c r="I49" s="124"/>
      <c r="J49" s="243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3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3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3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3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38" t="s">
        <v>38</v>
      </c>
      <c r="B54" s="239"/>
      <c r="C54" s="239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84</v>
      </c>
      <c r="C1" s="259"/>
      <c r="D1" s="259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139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2022-01-13T10:18:13Z</cp:lastPrinted>
  <dcterms:created xsi:type="dcterms:W3CDTF">2006-09-16T00:00:00Z</dcterms:created>
  <dcterms:modified xsi:type="dcterms:W3CDTF">2022-01-13T10:18:15Z</dcterms:modified>
  <cp:category>Рентгенэндоваскулярные хирурги</cp:category>
</cp:coreProperties>
</file>