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2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11" i="2" l="1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<sst xmlns="http://schemas.openxmlformats.org/spreadsheetml/2006/main" count="201" uniqueCount="155">
  <si>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</si>
  <si>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</si>
  <si>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</si>
  <si>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</si>
  <si>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</si>
  <si>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</si>
  <si>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</si>
  <si>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</si>
  <si>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</si>
  <si>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</si>
  <si>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</si>
  <si>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</si>
  <si>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</si>
  <si>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</si>
  <si>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</si>
  <si>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</si>
  <si>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</si>
  <si>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</si>
  <si>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</si>
  <si>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</si>
  <si>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</si>
  <si>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</si>
  <si>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</si>
  <si>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</si>
  <si>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</si>
  <si>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</si>
  <si>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</si>
  <si>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</si>
  <si>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</si>
  <si>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</si>
  <si>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</si>
  <si>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</si>
  <si>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</si>
  <si>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</si>
  <si>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</si>
  <si>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</si>
  <si>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</si>
  <si>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</si>
  <si>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</si>
  <si>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</si>
  <si>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</si>
  <si>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</si>
  <si>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</si>
  <si>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</si>
  <si>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</si>
  <si>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</si>
  <si>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</si>
  <si>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</si>
  <si>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</si>
  <si>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</si>
  <si>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</si>
  <si>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</si>
  <si>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</si>
  <si>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</si>
  <si>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</si>
  <si>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</si>
  <si>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</si>
  <si>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</si>
  <si>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</si>
  <si>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</si>
  <si>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</si>
  <si>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</si>
  <si>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</si>
  <si>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</si>
  <si>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</si>
  <si>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</si>
  <si>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</si>
  <si>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</si>
  <si>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</si>
  <si>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</si>
  <si>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</si>
  <si>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</si>
  <si>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</si>
  <si>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</si>
  <si>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</si>
  <si>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</si>
  <si>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</si>
  <si>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</si>
  <si>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</si>
  <si>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</si>
  <si>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</si>
  <si>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</si>
  <si>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</si>
  <si>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</si>
  <si>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</si>
  <si>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</si>
  <si>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</si>
  <si>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</si>
  <si>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</si>
  <si>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</si>
  <si>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</si>
  <si>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</si>
  <si>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</si>
  <si>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</si>
  <si>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</si>
  <si>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</si>
  <si>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</si>
  <si>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</si>
  <si>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</si>
  <si>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</si>
  <si>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</si>
  <si>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</si>
  <si>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</si>
  <si>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</si>
  <si>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</si>
  <si>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</si>
  <si>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</si>
  <si>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</si>
  <si>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</si>
  <si>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</si>
  <si>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</si>
  <si>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</si>
  <si>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</si>
  <si>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</si>
  <si>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</si>
  <si>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</si>
  <si>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</si>
  <si>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</si>
  <si>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</si>
  <si>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</si>
  <si>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</si>
  <si>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</si>
  <si>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</si>
  <si>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</si>
  <si>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</si>
  <si>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</si>
  <si>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</si>
  <si>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</si>
  <si>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</si>
  <si>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</si>
  <si>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</si>
  <si>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</si>
  <si>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</si>
  <si>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</si>
  <si>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</si>
  <si>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</si>
  <si>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</si>
  <si>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</si>
  <si>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</si>
  <si>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</si>
  <si>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Комаров А.С.</t>
  </si>
  <si>
    <t>Баллонная ангиопластитка ствола ЛКА, ПНА, ОА</t>
  </si>
  <si>
    <t>начало 23:10</t>
  </si>
  <si>
    <t>Семянников А.Д.</t>
  </si>
  <si>
    <t>ОКС БПST</t>
  </si>
  <si>
    <t>левый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</si>
  <si>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</t>
    </r>
    <r>
      <rPr>
        <i/>
        <u/>
        <sz val="10"/>
        <color theme="1"/>
        <rFont val="Times New Roman"/>
        <family val="1"/>
        <charset val="204"/>
      </rPr>
      <t>Стентирование проксимального сегмента от устья ОА 04.09.18г (DES Resolute Integrity 3.0-30)</t>
    </r>
    <r>
      <rPr>
        <sz val="10"/>
        <color theme="1"/>
        <rFont val="Times New Roman"/>
        <family val="1"/>
        <charset val="204"/>
      </rPr>
      <t>. На КАГ определяется субтотальный рестеноз устья ОА - 98%, рестеноз дистальной кромки стента 50%, стеноз среднего сегмента 40%, стенозы дистального сегмента до 50%.  Антеградный кровоток TIMI 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</si>
  <si>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гипоплазирован. Антеградный кровоток TIMI III.</t>
    </r>
  </si>
  <si>
    <t>Экстренное ЧКВ зоны бифуркации ствола ЛКА.</t>
  </si>
  <si>
    <t>эксцентричный стеноз устья 30%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</si>
  <si>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</t>
    </r>
    <r>
      <rPr>
        <i/>
        <u/>
        <sz val="10"/>
        <color theme="1"/>
        <rFont val="Times New Roman"/>
        <family val="1"/>
        <charset val="204"/>
      </rPr>
      <t>Стентирование ПНА от устья  09.07.15 (DES Калипсо 3.0-23); стентирование среднего сегмента от 20г? (данных нет).</t>
    </r>
    <r>
      <rPr>
        <sz val="10"/>
        <color theme="1"/>
        <rFont val="Times New Roman"/>
        <family val="1"/>
        <charset val="204"/>
      </rPr>
      <t xml:space="preserve"> На КАГ определется: тело ствола </t>
    </r>
    <r>
      <rPr>
        <u/>
        <sz val="10"/>
        <color theme="1"/>
        <rFont val="Times New Roman"/>
        <family val="1"/>
        <charset val="204"/>
      </rPr>
      <t>ЛКА покрыто стентом</t>
    </r>
    <r>
      <rPr>
        <sz val="10"/>
        <color theme="1"/>
        <rFont val="Times New Roman"/>
        <family val="1"/>
        <charset val="204"/>
      </rPr>
      <t xml:space="preserve">, устьевой рестеноз в стенте 80% с пристеночным тромбозом устья ПНА - TTG1., рестеноз дистальной кромки стента 30%, на границе проксимального и среднего сегмента стеноз 50%, рестеноз в стенте среднего сегмента 50%. Антеградный кровоток - TIMI II.   </t>
    </r>
  </si>
  <si>
    <t>250 ml</t>
  </si>
  <si>
    <t>1)Контроль места пункции. Повязка на руке 6ч. 2) Консультация кардиохирурга.</t>
  </si>
  <si>
    <t>14:54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</si>
  <si>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проведены   в дистальный сегмент ПНА и ОА.  Последовательно выполнена баллонная ангиопластика значимых устьевых стенозов ОА и ПНА БК </t>
    </r>
    <r>
      <rPr>
        <b/>
        <sz val="11"/>
        <color theme="1"/>
        <rFont val="Calibri"/>
        <family val="2"/>
        <charset val="204"/>
        <scheme val="minor"/>
      </rPr>
      <t>Sprinter Legend 1.5-15 и  Sprinter Legend 3.5 - 15, давлением 14-18 атм. Далее выполнена kissing баллонная дилатация БК  Sprinter Legend 3.5 - 15, давлением 12 атм</t>
    </r>
    <r>
      <rPr>
        <sz val="11"/>
        <color theme="1"/>
        <rFont val="Calibri"/>
        <family val="2"/>
        <charset val="204"/>
        <scheme val="minor"/>
      </rPr>
      <t xml:space="preserve">. На контрольных съёмках диссекции и тромбоза нет, антеградный кровоток по ПНА и ОА  восстановлен до TIMI III, остаточные устьевые рестенозы определяются с минимальной степенью стенозирования до 20%. Результат ангиопластики успешный, оптимальный. С учётом оптимального результат  БАП, а так же зона бифуркации покрыта ранее имплантированными стентами от повторного бифуркационного стентирования зоны бифуркации ствола ЛКА  решено воздержаться.  Пациент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</si>
</sst>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39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44588</v>
      </c>
      <c r="C7" s="78" t="s">
        <v>142</v>
      </c>
      <c r="D7" s="19"/>
      <c r="E7" s="164" t="s">
        <v>40</v>
      </c>
      <c r="F7" s="164"/>
      <c r="G7" s="173"/>
      <c r="H7" s="173"/>
      <c r="I7" s="149" t="s">
        <v>49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143</v>
      </c>
      <c r="C8" s="168"/>
      <c r="D8" s="19"/>
      <c r="E8" s="155" t="s">
        <v>4</v>
      </c>
      <c r="F8" s="156"/>
      <c r="G8" s="157"/>
      <c r="H8" s="157"/>
      <c r="I8" s="151" t="s">
        <v>72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19849</v>
      </c>
      <c r="C9" t="s">
        <v>85</v>
      </c>
      <c r="D9" s="87">
        <f>DATEDIF(B9,$B$7,"y")</f>
        <v>67</v>
      </c>
      <c r="E9" s="155" t="s">
        <v>5</v>
      </c>
      <c r="F9" s="156"/>
      <c r="G9" s="157"/>
      <c r="H9" s="157"/>
      <c r="I9" s="151" t="s">
        <v>140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144</v>
      </c>
      <c r="C10" s="154"/>
      <c r="D10" s="19"/>
      <c r="E10" s="155" t="s">
        <v>36</v>
      </c>
      <c r="F10" s="156"/>
      <c r="G10" s="157"/>
      <c r="H10" s="157"/>
      <c r="I10" s="151" t="s">
        <v>122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1358</v>
      </c>
      <c r="C11" s="79">
        <v>35</v>
      </c>
      <c r="D11" s="22"/>
      <c r="E11" s="20"/>
      <c r="F11" s="20"/>
      <c r="G11" s="155" t="s">
        <v>7</v>
      </c>
      <c r="H11" s="156"/>
      <c r="I11" s="151" t="s">
        <v>46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137</v>
      </c>
      <c r="D13" s="172"/>
      <c r="E13" s="46" t="s">
        <v>136</v>
      </c>
      <c r="F13" s="185" t="s">
        <v>9</v>
      </c>
      <c r="G13" s="186"/>
      <c r="H13" s="186"/>
      <c r="I13" s="183" t="s">
        <v>135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44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41</v>
      </c>
      <c r="C19" s="188"/>
      <c r="D19" s="188"/>
      <c r="E19" s="189"/>
      <c r="F19" s="187" t="s">
        <v>43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86</v>
      </c>
      <c r="C24" s="166"/>
      <c r="D24" s="10" t="s">
        <v>139</v>
      </c>
      <c r="E24" s="160" t="s">
        <v>26</v>
      </c>
      <c r="F24" s="160"/>
      <c r="G24" s="11"/>
      <c r="H24" s="160" t="s">
        <v>17</v>
      </c>
      <c r="I24" s="160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145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149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150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146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147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/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148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38</v>
      </c>
      <c r="B54" s="181"/>
      <c r="C54" s="181"/>
      <c r="D54" s="112" t="s">
        <v>45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2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8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9" t="s">
        <v>141</v>
      </c>
      <c r="B5" s="230"/>
      <c r="C5" s="230"/>
      <c r="D5" s="230"/>
      <c r="E5" s="230"/>
      <c r="F5" s="230"/>
      <c r="G5" s="230"/>
      <c r="H5" s="230"/>
      <c r="I5" s="230"/>
      <c r="J5" s="231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v>44589</v>
      </c>
      <c r="C7" s="71">
        <v>2.7777777777777776E-2</v>
      </c>
      <c r="D7" s="19"/>
      <c r="E7" s="164" t="s">
        <v>40</v>
      </c>
      <c r="F7" s="24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5" t="str">
        <f>КАГ!B8</f>
        <v>Семянников А.Д.</v>
      </c>
      <c r="C8" s="234"/>
      <c r="D8" s="19"/>
      <c r="E8" s="155" t="s">
        <v>4</v>
      </c>
      <c r="F8" s="235"/>
      <c r="G8" s="157"/>
      <c r="H8" s="157"/>
      <c r="I8" s="215" t="str">
        <f>КАГ!I8</f>
        <v>Тарасова Н.В.</v>
      </c>
      <c r="J8" s="21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19849</v>
      </c>
      <c r="C9" t="s">
        <v>85</v>
      </c>
      <c r="D9" s="87">
        <f>КАГ!D9</f>
        <v>67</v>
      </c>
      <c r="E9" s="248" t="s">
        <v>5</v>
      </c>
      <c r="F9" s="249"/>
      <c r="G9" s="157"/>
      <c r="H9" s="157"/>
      <c r="I9" s="215" t="str">
        <f>КАГ!I9:J9</f>
        <v>Комаров А.С.</v>
      </c>
      <c r="J9" s="216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0" t="str">
        <f>КАГ!B10:C10</f>
        <v>ОКС БПST</v>
      </c>
      <c r="C10" s="251"/>
      <c r="D10" s="19"/>
      <c r="E10" s="155" t="s">
        <v>6</v>
      </c>
      <c r="F10" s="156"/>
      <c r="G10" s="157"/>
      <c r="H10" s="157"/>
      <c r="I10" s="215" t="str">
        <f>КАГ!I10:J10</f>
        <v>Капралова Е.А.</v>
      </c>
      <c r="J10" s="216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1358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5" t="str">
        <f>КАГ!I11:J11</f>
        <v>________</v>
      </c>
      <c r="J11" s="216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5" t="str">
        <f>КАГ!B13:C13</f>
        <v>Sol. lidocaini 2%</v>
      </c>
      <c r="D13" s="256"/>
      <c r="E13" s="84" t="str">
        <f>КАГ!E13</f>
        <v>1 ml</v>
      </c>
      <c r="F13" s="185" t="s">
        <v>9</v>
      </c>
      <c r="G13" s="186"/>
      <c r="H13" s="186"/>
      <c r="I13" s="257" t="str">
        <f>КАГ!I13:J13</f>
        <v>a.radialis.</v>
      </c>
      <c r="J13" s="258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59" t="s">
        <v>27</v>
      </c>
      <c r="F14" s="260"/>
      <c r="G14" s="260"/>
      <c r="H14" s="260"/>
      <c r="I14" s="260"/>
      <c r="J14" s="261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7" t="s">
        <v>48</v>
      </c>
      <c r="C15" s="238"/>
      <c r="D15" s="238"/>
      <c r="E15" s="239"/>
      <c r="F15" s="240" t="s">
        <v>28</v>
      </c>
      <c r="G15" s="239"/>
      <c r="H15" s="240" t="s">
        <v>42</v>
      </c>
      <c r="I15" s="238"/>
      <c r="J15" s="262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7" t="s">
        <v>86</v>
      </c>
      <c r="C20" s="218"/>
      <c r="D20" s="69" t="s">
        <v>151</v>
      </c>
      <c r="E20" s="160" t="s">
        <v>26</v>
      </c>
      <c r="F20" s="160"/>
      <c r="G20" s="104" t="s">
        <v>153</v>
      </c>
      <c r="H20" s="160" t="s">
        <v>29</v>
      </c>
      <c r="I20" s="160"/>
      <c r="J20" s="12">
        <v>1218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47</v>
      </c>
      <c r="B21" s="83"/>
      <c r="C21" s="226"/>
      <c r="D21" s="227"/>
      <c r="E21" s="252" t="s">
        <v>31</v>
      </c>
      <c r="F21" s="253"/>
      <c r="G21" s="253"/>
      <c r="H21" s="253"/>
      <c r="I21" s="253"/>
      <c r="J21" s="254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64" t="s">
        <v>154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4" t="s">
        <v>32</v>
      </c>
      <c r="B48" s="245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6" t="s">
        <v>152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2" t="s">
        <v>38</v>
      </c>
      <c r="B54" s="243"/>
      <c r="C54" s="243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2" sqref="I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  <c r="E16" t="s">
        <v>140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2022-01-22T03:46:35Z</cp:lastPrinted>
  <dcterms:created xsi:type="dcterms:W3CDTF">2006-09-16T00:00:00Z</dcterms:created>
  <dcterms:modified xsi:type="dcterms:W3CDTF">2022-01-27T22:16:16Z</dcterms:modified>
  <cp:category>Рентгенэндоваскулярные хирурги</cp:category>
</cp:coreProperties>
</file>