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6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V2" i="1" l="1"/>
  <c r="H23" i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6" i="1"/>
  <c r="H27" i="1" s="1"/>
  <c r="H28" i="1" s="1"/>
  <c r="H29" i="1" s="1"/>
  <c r="H25" i="1"/>
  <c r="E18" i="1"/>
  <c r="AD27" i="1"/>
  <c r="H30" i="1"/>
  <c r="I28" i="1"/>
  <c r="Q29" i="1"/>
  <c r="K29" i="1"/>
  <c r="P24" i="1"/>
  <c r="M23" i="1"/>
  <c r="O22" i="1"/>
  <c r="J25" i="1"/>
  <c r="N23" i="1"/>
  <c r="L21" i="1"/>
  <c r="F22" i="1"/>
  <c r="E19" i="1" l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/>
  <c r="L27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Y32" i="1" l="1"/>
  <c r="E32" i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E35" i="1"/>
  <c r="E36" i="1" s="1"/>
  <c r="R2" i="1" s="1"/>
  <c r="Z20" i="1"/>
  <c r="M37" i="1"/>
  <c r="Z36" i="1"/>
  <c r="E37" i="1" l="1"/>
  <c r="E38" i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<sst xmlns="http://schemas.openxmlformats.org/spreadsheetml/2006/main" count="700" uniqueCount="455">
  <si>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</si>
  <si>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</si>
  <si>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</si>
  <si>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</si>
  <si>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</si>
  <si>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</si>
  <si>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</si>
  <si>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</si>
  <si>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</si>
  <si>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</si>
  <si>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</si>
  <si>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</si>
  <si>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</si>
  <si>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</si>
  <si>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</si>
  <si>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</si>
  <si>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</si>
  <si>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</si>
  <si>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</si>
  <si>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</si>
  <si>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</si>
  <si>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</si>
  <si>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</si>
  <si>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</si>
  <si>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</si>
  <si>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</si>
  <si>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</si>
  <si>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</si>
  <si>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</si>
  <si>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</si>
  <si>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</si>
  <si>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</si>
  <si>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</si>
  <si>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</si>
  <si>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</si>
  <si>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</si>
  <si>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</si>
  <si>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</si>
  <si>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</si>
  <si>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</si>
  <si>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</si>
  <si>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</si>
  <si>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</si>
  <si>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</si>
  <si>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</si>
  <si>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</si>
  <si>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</si>
  <si>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</si>
  <si>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</si>
  <si>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</si>
  <si>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</si>
  <si>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</si>
  <si>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</si>
  <si>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</si>
  <si>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</si>
  <si>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</si>
  <si>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</si>
  <si>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</si>
  <si>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</si>
  <si>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</si>
  <si>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</si>
  <si>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</si>
  <si>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</si>
  <si>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</si>
  <si>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</si>
  <si>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</si>
  <si>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</si>
  <si>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</si>
  <si>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</si>
  <si>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</si>
  <si>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</si>
  <si>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</si>
  <si>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</si>
  <si>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</si>
  <si>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</si>
  <si>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</si>
  <si>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</si>
  <si>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</si>
  <si>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</si>
  <si>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</si>
  <si>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</si>
  <si>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</si>
  <si>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</si>
  <si>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</si>
  <si>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</si>
  <si>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</si>
  <si>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</si>
  <si>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</si>
  <si>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</si>
  <si>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</si>
  <si>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</si>
  <si>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</si>
  <si>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</si>
  <si>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</si>
  <si>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</si>
  <si>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</si>
  <si>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</si>
  <si>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</si>
  <si>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</si>
  <si>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</si>
  <si>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</si>
  <si>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</si>
  <si>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</si>
  <si>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</si>
  <si>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</si>
  <si>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</si>
  <si>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</si>
  <si>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</si>
  <si>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</si>
  <si>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</si>
  <si>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</si>
  <si>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</si>
  <si>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</si>
  <si>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</si>
  <si>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</si>
  <si>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</si>
  <si>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</si>
  <si>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</si>
  <si>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</si>
  <si>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</si>
  <si>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</si>
  <si>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</si>
  <si>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</si>
  <si>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</si>
  <si>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</si>
  <si>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</si>
  <si>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</si>
  <si>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</si>
  <si>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</si>
  <si>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</si>
  <si>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</si>
  <si>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</si>
  <si>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</si>
  <si>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</si>
  <si>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</si>
  <si>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</si>
  <si>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</si>
  <si>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</si>
  <si>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</si>
  <si>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</si>
  <si>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</si>
  <si>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</si>
  <si>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</si>
  <si>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</si>
  <si>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</si>
  <si>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</si>
  <si>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</si>
  <si>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</si>
  <si>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</si>
  <si>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</si>
  <si>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</si>
  <si>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</si>
  <si>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</si>
  <si>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</si>
  <si>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</si>
  <si>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</si>
  <si>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</si>
  <si>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</si>
  <si>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</si>
  <si>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</si>
  <si>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</si>
  <si>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</si>
  <si>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</si>
  <si>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</si>
  <si>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</si>
  <si>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</si>
  <si>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</si>
  <si>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</si>
  <si>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</si>
  <si>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</si>
  <si>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</si>
  <si>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</si>
  <si>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</si>
  <si>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</si>
  <si>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</si>
  <si>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</si>
  <si>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</si>
  <si>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</si>
  <si>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</si>
  <si>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</si>
  <si>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</si>
  <si>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</si>
  <si>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</si>
  <si>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</si>
  <si>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</si>
  <si>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</si>
  <si>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</si>
  <si>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</si>
  <si>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</si>
  <si>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</si>
  <si>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</si>
  <si>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</si>
  <si>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</si>
  <si>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</si>
  <si>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</si>
  <si>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</si>
  <si>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</si>
  <si>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</si>
  <si>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</si>
  <si>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</si>
  <si>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</si>
  <si>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</si>
  <si>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</si>
  <si>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</si>
  <si>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</si>
  <si>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</si>
  <si>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</si>
  <si>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</si>
  <si>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</si>
  <si>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</si>
  <si>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</si>
  <si>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</si>
  <si>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</si>
  <si>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</si>
  <si>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</si>
  <si>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</si>
  <si>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</si>
  <si>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</si>
  <si>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</si>
  <si>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</si>
  <si>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</si>
  <si>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</si>
  <si>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</si>
  <si>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</si>
  <si>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</si>
  <si>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</si>
  <si>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</si>
  <si>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</si>
  <si>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</si>
  <si>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</si>
  <si>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</si>
  <si>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</si>
  <si>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</si>
  <si>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</si>
  <si>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</si>
  <si>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</si>
  <si>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</si>
  <si>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</si>
  <si>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</si>
  <si>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</si>
  <si>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</si>
  <si>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</si>
  <si>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</si>
  <si>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</si>
  <si>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</si>
  <si>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</si>
  <si>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</si>
  <si>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</si>
  <si>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</si>
  <si>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</si>
  <si>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</si>
  <si>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</si>
  <si>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</si>
  <si>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</si>
  <si>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</si>
  <si>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</si>
  <si>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</si>
  <si>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</si>
  <si>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</si>
  <si>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</si>
  <si>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</si>
  <si>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</si>
  <si>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</si>
  <si>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</si>
  <si>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</si>
  <si>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</si>
  <si>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</si>
  <si>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</si>
  <si>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</si>
  <si>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</si>
  <si>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</si>
  <si>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</si>
  <si>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</si>
  <si>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</si>
  <si>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</si>
  <si>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</si>
  <si>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</si>
  <si>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</si>
  <si>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</si>
  <si>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</si>
  <si>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</si>
  <si>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</si>
  <si>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</si>
  <si>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</si>
  <si>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</si>
  <si>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</si>
  <si>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</si>
  <si>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</si>
  <si>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</si>
  <si>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</si>
  <si>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</si>
  <si>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</si>
  <si>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</si>
  <si>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</si>
  <si>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</si>
  <si>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</si>
  <si>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</si>
  <si>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</si>
  <si>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</si>
  <si>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</si>
  <si>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</si>
  <si>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</si>
  <si>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</si>
  <si>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</si>
  <si>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</si>
  <si>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</si>
  <si>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</si>
  <si>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</si>
  <si>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</si>
  <si>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</si>
  <si>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</si>
  <si>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</si>
  <si>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</si>
  <si>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</si>
  <si>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</si>
  <si>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</si>
  <si>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</si>
  <si>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</si>
  <si>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</si>
  <si>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</si>
  <si>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</si>
  <si>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</si>
  <si>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</si>
  <si>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</si>
  <si>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</si>
  <si>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</si>
  <si>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</si>
  <si>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</si>
  <si>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</si>
  <si>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</si>
  <si>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</si>
  <si>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</si>
  <si>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</si>
  <si>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</si>
  <si>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</si>
  <si>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</si>
  <si>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</si>
  <si>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</si>
  <si>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</si>
  <si>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</si>
  <si>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</si>
  <si>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</si>
  <si>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</si>
  <si>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</si>
  <si>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</si>
  <si>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</si>
  <si>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</si>
  <si>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</si>
  <si>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</si>
  <si>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</si>
  <si>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</si>
  <si>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</si>
  <si>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</si>
  <si>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</si>
  <si>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</si>
  <si>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</si>
  <si>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</si>
  <si>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</si>
  <si>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</si>
  <si>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</si>
  <si>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</si>
  <si>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</si>
  <si>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</si>
  <si>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</si>
  <si>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</si>
  <si>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</si>
  <si>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</si>
  <si>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</si>
  <si>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</si>
  <si>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</si>
  <si>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</si>
  <si>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</si>
  <si>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</si>
  <si>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</si>
  <si>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</si>
  <si>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</si>
  <si>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</si>
  <si>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</si>
  <si>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</si>
  <si>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</si>
  <si>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</si>
  <si>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</si>
  <si>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</si>
  <si>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</si>
  <si>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</si>
  <si>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</si>
  <si>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</si>
  <si>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</si>
  <si>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</si>
  <si>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</si>
  <si>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</si>
  <si>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</si>
  <si>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</si>
  <si>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</si>
  <si>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</si>
  <si>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</si>
  <si>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</si>
  <si>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</si>
  <si>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</si>
  <si>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</si>
  <si>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</si>
  <si>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</si>
  <si>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</si>
  <si>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</si>
  <si>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</si>
  <si>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</si>
  <si>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</si>
  <si>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</si>
  <si>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</si>
  <si>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</si>
  <si>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</si>
  <si>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</si>
  <si>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</si>
  <si>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</si>
  <si>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</si>
  <si>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</si>
  <si>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</si>
  <si>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</si>
  <si>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</si>
  <si>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</si>
  <si>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</si>
  <si>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</si>
  <si>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</si>
  <si>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</si>
  <si>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</si>
  <si>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</si>
  <si>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</si>
  <si>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</si>
  <si>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</si>
  <si>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</si>
  <si>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</si>
  <si>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</si>
  <si>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 xml:space="preserve">Сбалансированный 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</si>
  <si>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</si>
  <si>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</si>
  <si>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</si>
  <si>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</si>
  <si>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</si>
  <si>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</si>
  <si>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</si>
  <si>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</si>
  <si>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</si>
  <si>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</si>
  <si>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</si>
  <si>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</si>
  <si>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</si>
  <si>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Ипатов А.В,</t>
  </si>
  <si>
    <t>кальциноз, стеноз дистальной трети 30%.</t>
  </si>
  <si>
    <t xml:space="preserve">1. Контроль места пункции, повязка  на руке 6ч. </t>
  </si>
  <si>
    <t>08:48</t>
  </si>
  <si>
    <t>стентирование проксимального и среднего сегмента от 22.04.22 (DES Resolute Integrity 3,0-30 mm + DES Resolute Integrity 3,5-22 mm). Стенты проходимы, без признаков тромбирования. Антеградный кровоток TIMI III.</t>
  </si>
  <si>
    <t>кальциноз, хроническая окклюзия от проксимального семгента,   Антеградный кровоток до окклюзии TIMI III, дистально TIMI 0. Выраженный межсистемный кровоток преимущественно из ЛЖВ проксимального сегмента ОА и СВ ПНА с ретроградным контрастировнием ЗБВ и ЗМЖВ до зоны креста ПКА.</t>
  </si>
  <si>
    <t>С учётом данных ЭКГ, КАГ, клинической картины совместно с вр. ПРИТ Черновой Е.А. принято  решение  о целесообразности реваскуляризации ОА.</t>
  </si>
  <si>
    <r>
      <rPr>
        <i/>
        <u/>
        <sz val="10"/>
        <color theme="1"/>
        <rFont val="Calibri"/>
        <family val="2"/>
        <charset val="204"/>
        <scheme val="minor"/>
      </rPr>
      <t>эксцентричный нестабильный стеноз проксимального сегмента не менее 70%, TTG1 (Haziness</t>
    </r>
    <r>
      <rPr>
        <sz val="10"/>
        <color theme="1"/>
        <rFont val="Calibri"/>
        <family val="2"/>
        <charset val="204"/>
        <scheme val="minor"/>
      </rPr>
      <t>), стеноз устья ВТК 50% D=2.5мм. Антеградный кровоток ближе к TIMI III.</t>
    </r>
  </si>
  <si>
    <t>Устье ствола ЛКА катетеризировано проводниковым катетером Launcher EBU 3.5 6Fr. Коронарный проводник intuition заведен в дистальный сегмент ОА.В зону проксимального сегмента с покрытием нестабильного стеноза позиционирован и имплантирован  DES Resolute Integrity 3,0-15 mm, давлением 10 атм.  На контрольных съёмках ангиографический результат удовлетворительный, признаков краевых диссекций, тромбоза  ОА нет, стент раскрыт, проходим. Антеградный кровоток по  ОА TIMI III. Пациент в 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</si>
</sst>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167" fontId="37" fillId="0" borderId="12" xfId="0" applyNumberFormat="1" applyFont="1" applyBorder="1" applyAlignment="1">
      <alignment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0.75347222222222221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0.76041666666666663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446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18658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6094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449</v>
      </c>
      <c r="H16" s="117">
        <v>1103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432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447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450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03"/>
      <c r="C23" s="203"/>
      <c r="D23" s="203"/>
      <c r="E23" s="203"/>
      <c r="F23" s="203"/>
      <c r="G23" s="203"/>
      <c r="H23" s="215"/>
    </row>
    <row r="24" spans="1:8" ht="14.45" customHeight="1">
      <c r="A24" s="68"/>
      <c r="B24" s="203"/>
      <c r="C24" s="203"/>
      <c r="D24" s="203"/>
      <c r="E24" s="203"/>
      <c r="F24" s="203"/>
      <c r="G24" s="203"/>
      <c r="H24" s="215"/>
    </row>
    <row r="25" spans="1:8" ht="14.45" customHeight="1">
      <c r="A25" s="43"/>
      <c r="B25" s="203"/>
      <c r="C25" s="203"/>
      <c r="D25" s="203"/>
      <c r="E25" s="203"/>
      <c r="F25" s="203"/>
      <c r="G25" s="203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337</v>
      </c>
      <c r="B27" s="213" t="s">
        <v>453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03"/>
      <c r="C28" s="203"/>
      <c r="D28" s="203"/>
      <c r="E28" s="203"/>
      <c r="F28" s="203"/>
      <c r="G28" s="203"/>
      <c r="H28" s="215"/>
    </row>
    <row r="29" spans="1:8" ht="14.45" customHeight="1">
      <c r="A29" s="43"/>
      <c r="B29" s="203"/>
      <c r="C29" s="203"/>
      <c r="D29" s="203"/>
      <c r="E29" s="203"/>
      <c r="F29" s="203"/>
      <c r="G29" s="203"/>
      <c r="H29" s="215"/>
    </row>
    <row r="30" spans="1:8" ht="14.45" customHeight="1">
      <c r="A30" s="37"/>
      <c r="B30" s="203"/>
      <c r="C30" s="203"/>
      <c r="D30" s="203"/>
      <c r="E30" s="203"/>
      <c r="F30" s="203"/>
      <c r="G30" s="203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338</v>
      </c>
      <c r="B32" s="213" t="s">
        <v>451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03"/>
      <c r="C33" s="203"/>
      <c r="D33" s="203"/>
      <c r="E33" s="203"/>
      <c r="F33" s="203"/>
      <c r="G33" s="203"/>
      <c r="H33" s="215"/>
    </row>
    <row r="34" spans="1:8" ht="15.6" customHeight="1">
      <c r="A34" s="43"/>
      <c r="B34" s="203"/>
      <c r="C34" s="203"/>
      <c r="D34" s="203"/>
      <c r="E34" s="203"/>
      <c r="F34" s="203"/>
      <c r="G34" s="203"/>
      <c r="H34" s="215"/>
    </row>
    <row r="35" spans="1:8" ht="14.45" customHeight="1">
      <c r="A35" s="43"/>
      <c r="B35" s="203"/>
      <c r="C35" s="203"/>
      <c r="D35" s="203"/>
      <c r="E35" s="203"/>
      <c r="F35" s="203"/>
      <c r="G35" s="203"/>
      <c r="H35" s="215"/>
    </row>
    <row r="36" spans="1:8" ht="15.6" customHeight="1">
      <c r="A36" s="151"/>
      <c r="B36" s="203"/>
      <c r="C36" s="203"/>
      <c r="D36" s="203"/>
      <c r="E36" s="203"/>
      <c r="F36" s="203"/>
      <c r="G36" s="203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452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K19" sqref="K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273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274</v>
      </c>
      <c r="D8" s="218"/>
      <c r="E8" s="218"/>
      <c r="F8" s="83">
        <v>1</v>
      </c>
      <c r="G8" s="145" t="s">
        <v>384</v>
      </c>
      <c r="H8" s="44"/>
    </row>
    <row r="9" spans="1:8">
      <c r="A9" s="198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22"/>
      <c r="D9" s="222"/>
      <c r="E9" s="222"/>
      <c r="F9" s="83"/>
      <c r="G9" s="93"/>
      <c r="H9" s="44"/>
    </row>
    <row r="10" spans="1:8">
      <c r="A10" s="198" t="str">
        <f>"Код метода:"&amp;" "&amp;IF(SUM(F8:F10)=1,47,IF(SUM(F8:F10)=2,46,IF(SUM(F8:F10)&gt;=3,45,"")))</f>
        <v>Код метода: 47</v>
      </c>
      <c r="B10" s="18"/>
      <c r="C10" s="222"/>
      <c r="D10" s="222"/>
      <c r="E10" s="222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0.76041666666666663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0.79861111111111116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Ипатов А.В,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18658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6094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08:48</v>
      </c>
      <c r="H20" s="118">
        <f>КАГ!H16</f>
        <v>1103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0.76347222222222222</v>
      </c>
    </row>
    <row r="23" spans="1:8" ht="14.45" customHeight="1">
      <c r="A23" s="226" t="s">
        <v>454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448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44677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Ипатов А.В,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18658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6094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44677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404</v>
      </c>
      <c r="C15" s="168" t="s">
        <v>177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403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7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7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431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425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437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440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Angio-Seal™ VIP</v>
      </c>
      <c r="W35" s="144" t="str">
        <f>IFERROR(INDEX(Расходка[Наименование расходного материала],MATCH(Расходка[№],Поиск_расходки[Индекс6],0)),"")</f>
        <v>Angio-Seal™ VIP</v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441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BasixCOMPAK</v>
      </c>
      <c r="W36" s="144" t="str">
        <f>IFERROR(INDEX(Расходка[Наименование расходного материала],MATCH(Расходка[№],Поиск_расходки[Индекс6],0)),"")</f>
        <v>BasixCOMPAK</v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Nitrex 260</v>
      </c>
      <c r="W37" s="144" t="str">
        <f>IFERROR(INDEX(Расходка[Наименование расходного материала],MATCH(Расходка[№],Поиск_расходки[Индекс6],0)),"")</f>
        <v>Nitrex 260</v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Oscor 7F</v>
      </c>
      <c r="W38" s="144" t="str">
        <f>IFERROR(INDEX(Расходка[Наименование расходного материала],MATCH(Расходка[№],Поиск_расходки[Индекс6],0)),"")</f>
        <v>Oscor 7F</v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426</v>
      </c>
    </row>
    <row r="39" spans="1:33">
      <c r="C39" s="1"/>
      <c r="AF39" s="4" t="s">
        <v>6</v>
      </c>
      <c r="AG39" s="4" t="s">
        <v>427</v>
      </c>
    </row>
    <row r="40" spans="1:33">
      <c r="AF40" s="4" t="s">
        <v>6</v>
      </c>
      <c r="AG40" s="4" t="s">
        <v>428</v>
      </c>
    </row>
    <row r="41" spans="1:33">
      <c r="AF41" s="4" t="s">
        <v>6</v>
      </c>
      <c r="AG41" s="4" t="s">
        <v>443</v>
      </c>
    </row>
    <row r="42" spans="1:33">
      <c r="AF42" s="4" t="s">
        <v>6</v>
      </c>
      <c r="AG42" s="4" t="s">
        <v>429</v>
      </c>
    </row>
    <row r="43" spans="1:33">
      <c r="AF43" s="4" t="s">
        <v>6</v>
      </c>
      <c r="AG43" s="4" t="s">
        <v>444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438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434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439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445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430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2022-04-26T16:32:21Z</cp:lastPrinted>
  <dcterms:created xsi:type="dcterms:W3CDTF">2015-06-05T18:19:34Z</dcterms:created>
  <dcterms:modified xsi:type="dcterms:W3CDTF">2022-04-30T18:54:04Z</dcterms:modified>
</cp:coreProperties>
</file>