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4\26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3" l="1"/>
  <c r="B5" i="3" l="1"/>
  <c r="B15" i="9" l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F7" i="1"/>
  <c r="J9" i="1"/>
  <c r="J10" i="1" s="1"/>
  <c r="M7" i="1"/>
  <c r="M8" i="1" s="1"/>
  <c r="M9" i="1" s="1"/>
  <c r="O8" i="1"/>
  <c r="H8" i="1"/>
  <c r="E9" i="1"/>
  <c r="O9" i="1"/>
  <c r="O10" i="1" s="1"/>
  <c r="P12" i="1"/>
  <c r="Q9" i="1"/>
  <c r="Q10" i="1" s="1"/>
  <c r="L9" i="1"/>
  <c r="K8" i="1"/>
  <c r="N11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E12" i="1" l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F19" i="1"/>
  <c r="V2" i="1" l="1"/>
  <c r="H23" i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Q25" i="1"/>
  <c r="Q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K25" i="1" l="1"/>
  <c r="K26" i="1" s="1"/>
  <c r="K27" i="1" s="1"/>
  <c r="E16" i="1"/>
  <c r="E17" i="1" s="1"/>
  <c r="H24" i="1"/>
  <c r="AD24" i="1"/>
  <c r="AD18" i="1"/>
  <c r="AD21" i="1"/>
  <c r="G18" i="1"/>
  <c r="G19" i="1" s="1"/>
  <c r="G20" i="1" s="1"/>
  <c r="U2" i="1"/>
  <c r="AD26" i="1"/>
  <c r="I27" i="1"/>
  <c r="Q27" i="1"/>
  <c r="K28" i="1"/>
  <c r="Q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6" i="1"/>
  <c r="H27" i="1" s="1"/>
  <c r="H28" i="1" s="1"/>
  <c r="H29" i="1" s="1"/>
  <c r="H25" i="1"/>
  <c r="E18" i="1"/>
  <c r="AD27" i="1"/>
  <c r="H30" i="1"/>
  <c r="I28" i="1"/>
  <c r="Q29" i="1"/>
  <c r="K29" i="1"/>
  <c r="P24" i="1"/>
  <c r="M23" i="1"/>
  <c r="O22" i="1"/>
  <c r="J25" i="1"/>
  <c r="N23" i="1"/>
  <c r="L21" i="1"/>
  <c r="F22" i="1"/>
  <c r="E19" i="1" l="1"/>
  <c r="L22" i="1"/>
  <c r="L23" i="1" s="1"/>
  <c r="L24" i="1" s="1"/>
  <c r="M24" i="1"/>
  <c r="H31" i="1"/>
  <c r="K30" i="1"/>
  <c r="Q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L25" i="1" l="1"/>
  <c r="L26" i="1"/>
  <c r="L27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E22" i="1" l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Y32" i="1" l="1"/>
  <c r="E32" i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7" i="1" l="1"/>
  <c r="Y38" i="1"/>
  <c r="E35" i="1"/>
  <c r="E36" i="1" s="1"/>
  <c r="R2" i="1" s="1"/>
  <c r="Z20" i="1"/>
  <c r="M37" i="1"/>
  <c r="Z36" i="1"/>
  <c r="E37" i="1" l="1"/>
  <c r="E38" i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<sst xmlns="http://schemas.openxmlformats.org/spreadsheetml/2006/main" count="700" uniqueCount="455">
  <si>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</si>
  <si>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</si>
  <si>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</si>
  <si>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</si>
  <si>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</si>
  <si>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</si>
  <si>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</si>
  <si>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</si>
  <si>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</si>
  <si>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</si>
  <si>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</si>
  <si>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</si>
  <si>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</si>
  <si>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</si>
  <si>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</si>
  <si>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</si>
  <si>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</si>
  <si>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</si>
  <si>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</si>
  <si>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</si>
  <si>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</si>
  <si>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</si>
  <si>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</si>
  <si>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</si>
  <si>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</si>
  <si>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</si>
  <si>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</si>
  <si>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</si>
  <si>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</si>
  <si>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</si>
  <si>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</si>
  <si>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</si>
  <si>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</si>
  <si>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</si>
  <si>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</si>
  <si>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</si>
  <si>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</si>
  <si>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</si>
  <si>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</si>
  <si>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</si>
  <si>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</si>
  <si>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</si>
  <si>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</si>
  <si>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</si>
  <si>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</si>
  <si>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</si>
  <si>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</si>
  <si>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</si>
  <si>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</si>
  <si>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</si>
  <si>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</si>
  <si>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</si>
  <si>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</si>
  <si>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</si>
  <si>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</si>
  <si>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</si>
  <si>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</si>
  <si>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</si>
  <si>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</si>
  <si>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</si>
  <si>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</si>
  <si>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</si>
  <si>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</si>
  <si>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</si>
  <si>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</si>
  <si>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</si>
  <si>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</si>
  <si>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</si>
  <si>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</si>
  <si>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</si>
  <si>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</si>
  <si>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</si>
  <si>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</si>
  <si>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</si>
  <si>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</si>
  <si>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</si>
  <si>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</si>
  <si>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</si>
  <si>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</si>
  <si>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</si>
  <si>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</si>
  <si>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</si>
  <si>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</si>
  <si>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</si>
  <si>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</si>
  <si>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</si>
  <si>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</si>
  <si>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</si>
  <si>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</si>
  <si>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</si>
  <si>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</si>
  <si>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</si>
  <si>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</si>
  <si>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</si>
  <si>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</si>
  <si>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</si>
  <si>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</si>
  <si>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</si>
  <si>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</si>
  <si>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</si>
  <si>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</si>
  <si>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</si>
  <si>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</si>
  <si>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</si>
  <si>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</si>
  <si>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</si>
  <si>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</si>
  <si>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</si>
  <si>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</si>
  <si>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</si>
  <si>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</si>
  <si>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</si>
  <si>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</si>
  <si>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</si>
  <si>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</si>
  <si>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</si>
  <si>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</si>
  <si>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</si>
  <si>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</si>
  <si>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</si>
  <si>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</si>
  <si>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</si>
  <si>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</si>
  <si>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</si>
  <si>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</si>
  <si>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</si>
  <si>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</si>
  <si>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</si>
  <si>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</si>
  <si>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</si>
  <si>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</si>
  <si>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</si>
  <si>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</si>
  <si>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</si>
  <si>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</si>
  <si>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</si>
  <si>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</si>
  <si>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</si>
  <si>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</si>
  <si>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</si>
  <si>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</si>
  <si>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</si>
  <si>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</si>
  <si>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</si>
  <si>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</si>
  <si>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</si>
  <si>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</si>
  <si>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</si>
  <si>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</si>
  <si>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</si>
  <si>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</si>
  <si>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</si>
  <si>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</si>
  <si>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</si>
  <si>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</si>
  <si>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</si>
  <si>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</si>
  <si>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</si>
  <si>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</si>
  <si>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</si>
  <si>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</si>
  <si>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</si>
  <si>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</si>
  <si>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</si>
  <si>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</si>
  <si>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</si>
  <si>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</si>
  <si>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</si>
  <si>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</si>
  <si>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</si>
  <si>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</si>
  <si>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</si>
  <si>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</si>
  <si>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</si>
  <si>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</si>
  <si>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</si>
  <si>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</si>
  <si>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</si>
  <si>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</si>
  <si>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</si>
  <si>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</si>
  <si>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</si>
  <si>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</si>
  <si>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</si>
  <si>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</si>
  <si>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</si>
  <si>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</si>
  <si>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</si>
  <si>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</si>
  <si>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</si>
  <si>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</si>
  <si>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</si>
  <si>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</si>
  <si>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</si>
  <si>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</si>
  <si>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</si>
  <si>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</si>
  <si>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</si>
  <si>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</si>
  <si>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</si>
  <si>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</si>
  <si>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</si>
  <si>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</si>
  <si>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</si>
  <si>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</si>
  <si>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</si>
  <si>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</si>
  <si>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</si>
  <si>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</si>
  <si>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</si>
  <si>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</si>
  <si>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</si>
  <si>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</si>
  <si>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</si>
  <si>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</si>
  <si>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</si>
  <si>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</si>
  <si>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</si>
  <si>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</si>
  <si>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</si>
  <si>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</si>
  <si>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</si>
  <si>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</si>
  <si>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</si>
  <si>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</si>
  <si>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</si>
  <si>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</si>
  <si>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</si>
  <si>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</si>
  <si>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</si>
  <si>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</si>
  <si>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</si>
  <si>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</si>
  <si>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</si>
  <si>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</si>
  <si>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</si>
  <si>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</si>
  <si>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</si>
  <si>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</si>
  <si>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</si>
  <si>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</si>
  <si>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</si>
  <si>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</si>
  <si>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</si>
  <si>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</si>
  <si>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</si>
  <si>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</si>
  <si>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</si>
  <si>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</si>
  <si>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</si>
  <si>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</si>
  <si>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</si>
  <si>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</si>
  <si>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</si>
  <si>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</si>
  <si>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</si>
  <si>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</si>
  <si>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</si>
  <si>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</si>
  <si>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</si>
  <si>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</si>
  <si>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</si>
  <si>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</si>
  <si>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</si>
  <si>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</si>
  <si>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</si>
  <si>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</si>
  <si>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</si>
  <si>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</si>
  <si>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</si>
  <si>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</si>
  <si>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</si>
  <si>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</si>
  <si>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</si>
  <si>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</si>
  <si>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</si>
  <si>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</si>
  <si>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</si>
  <si>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</si>
  <si>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</si>
  <si>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</si>
  <si>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</si>
  <si>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</si>
  <si>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</si>
  <si>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</si>
  <si>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</si>
  <si>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</si>
  <si>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</si>
  <si>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</si>
  <si>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</si>
  <si>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</si>
  <si>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</si>
  <si>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</si>
  <si>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</si>
  <si>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</si>
  <si>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</si>
  <si>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</si>
  <si>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</si>
  <si>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</si>
  <si>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</si>
  <si>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</si>
  <si>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</si>
  <si>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</si>
  <si>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</si>
  <si>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</si>
  <si>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</si>
  <si>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</si>
  <si>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</si>
  <si>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</si>
  <si>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</si>
  <si>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</si>
  <si>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</si>
  <si>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</si>
  <si>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</si>
  <si>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</si>
  <si>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</si>
  <si>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</si>
  <si>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</si>
  <si>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</si>
  <si>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</si>
  <si>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</si>
  <si>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</si>
  <si>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</si>
  <si>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</si>
  <si>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</si>
  <si>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</si>
  <si>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</si>
  <si>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</si>
  <si>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</si>
  <si>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</si>
  <si>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</si>
  <si>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</si>
  <si>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</si>
  <si>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</si>
  <si>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</si>
  <si>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</si>
  <si>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</si>
  <si>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</si>
  <si>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</si>
  <si>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</si>
  <si>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</si>
  <si>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</si>
  <si>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</si>
  <si>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</si>
  <si>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</si>
  <si>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</si>
  <si>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</si>
  <si>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</si>
  <si>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</si>
  <si>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</si>
  <si>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</si>
  <si>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</si>
  <si>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</si>
  <si>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</si>
  <si>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</si>
  <si>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</si>
  <si>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</si>
  <si>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</si>
  <si>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</si>
  <si>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</si>
  <si>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</si>
  <si>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</si>
  <si>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</si>
  <si>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</si>
  <si>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</si>
  <si>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</si>
  <si>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</si>
  <si>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</si>
  <si>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</si>
  <si>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</si>
  <si>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</si>
  <si>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</si>
  <si>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</si>
  <si>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</si>
  <si>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</si>
  <si>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</si>
  <si>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</si>
  <si>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</si>
  <si>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</si>
  <si>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</si>
  <si>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</si>
  <si>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</si>
  <si>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</si>
  <si>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</si>
  <si>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</si>
  <si>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</si>
  <si>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</si>
  <si>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</si>
  <si>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</si>
  <si>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</si>
  <si>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</si>
  <si>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</si>
  <si>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</si>
  <si>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</si>
  <si>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</si>
  <si>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</si>
  <si>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</si>
  <si>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</si>
  <si>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</si>
  <si>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</si>
  <si>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</si>
  <si>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</si>
  <si>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</si>
  <si>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</si>
  <si>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</si>
  <si>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</si>
  <si>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</si>
  <si>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</si>
  <si>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</si>
  <si>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</si>
  <si>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</si>
  <si>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</si>
  <si>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</si>
  <si>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</si>
  <si>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</si>
  <si>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</si>
  <si>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</si>
  <si>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</si>
  <si>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</si>
  <si>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</si>
  <si>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</si>
  <si>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</si>
  <si>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</si>
  <si>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</si>
  <si>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ОКС с ↑ ST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</si>
  <si>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</si>
  <si>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</si>
  <si>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</si>
  <si>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</si>
  <si>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</si>
  <si>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</si>
  <si>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</si>
  <si>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</si>
  <si>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</si>
  <si>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</si>
  <si>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</si>
  <si>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</si>
  <si>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</si>
  <si>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</si>
  <si>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</si>
  <si>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</si>
  <si>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</si>
  <si>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</si>
  <si>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</si>
  <si>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</si>
  <si>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Осипова К.П.</t>
  </si>
  <si>
    <t>09:42</t>
  </si>
  <si>
    <t>Правый</t>
  </si>
  <si>
    <t>проходим, контуры ровные.</t>
  </si>
  <si>
    <t>неровность контуров проксимального сегмента. Антеградный кровоток TIMI III. ИМА: неровность контуров проксимальной трети. TIMI III</t>
  </si>
  <si>
    <t xml:space="preserve">неровность контуров проксимального сегмента. Антеградный кровоток TIMI III. </t>
  </si>
  <si>
    <t>С учётом данных ЭКГ, КАГ, клинической картины совместно с вр. Потаповой А.Н. принято  решение  о целесообразности реваскуляризации ОА.</t>
  </si>
  <si>
    <t>нестабильный пролонгированный стеноз  проксимального сегмента ОА 80% с дистальной эмболии ВТК и ОА. Антеградный кровоток ближе к TIMI II, TTG1. Rentrop 0.</t>
  </si>
  <si>
    <t>Устье ствола ЛКА катетеризировано проводниковым катетером Launcher EBU 3.5 6Fr. Коронарный проводник intuition заведен в дистальный сегмент ОА.В зону проксимального сегмента с покрытием нестабильного стеноза позиционирован и имплантирован  DES Resolute Integrity 3,0-30 mm, давлением 14 атм.  На контрольных съёмках ангиографический результат субоптимальный, признаков краевых диссекций,  нет, стент раскрыт, проходим. Антеградный кровоток по  ОА ближе к TIMI II. Пациентка в  переводится в ПРИТ для дальнейшего наблюдения и лечения.</t>
  </si>
  <si>
    <r>
      <t xml:space="preserve">1. Контроль места пункции, </t>
    </r>
    <r>
      <rPr>
        <u/>
        <sz val="11"/>
        <color theme="1"/>
        <rFont val="Calibri"/>
        <family val="2"/>
        <charset val="204"/>
        <scheme val="minor"/>
      </rPr>
      <t xml:space="preserve">повязка  на руке 8ч.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</si>
</sst>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36" fillId="0" borderId="12" xfId="0" applyNumberFormat="1" applyFont="1" applyBorder="1" applyAlignment="1">
      <alignment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10" fillId="0" borderId="3" xfId="0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4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4" zoomScaleNormal="100" zoomScaleSheetLayoutView="100" zoomScalePageLayoutView="90" workbookViewId="0">
      <selection activeCell="K30" sqref="K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278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44678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0.29166666666666669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0.2986111111111111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445</v>
      </c>
      <c r="C11" s="62"/>
      <c r="D11" s="116" t="s">
        <v>234</v>
      </c>
      <c r="E11" s="112"/>
      <c r="F11" s="112"/>
      <c r="G11" s="29" t="s">
        <v>240</v>
      </c>
      <c r="H11" s="31"/>
    </row>
    <row r="12" spans="1:8" ht="16.5" thickTop="1">
      <c r="A12" s="97" t="s">
        <v>8</v>
      </c>
      <c r="B12" s="98">
        <v>13604</v>
      </c>
      <c r="C12" s="63"/>
      <c r="D12" s="116" t="s">
        <v>374</v>
      </c>
      <c r="E12" s="112"/>
      <c r="F12" s="112"/>
      <c r="G12" s="29" t="s">
        <v>325</v>
      </c>
      <c r="H12" s="31"/>
    </row>
    <row r="13" spans="1:8" ht="15.75">
      <c r="A13" s="20" t="s">
        <v>10</v>
      </c>
      <c r="B13" s="35">
        <f>DATEDIF(B12,B8,"y")</f>
        <v>85</v>
      </c>
      <c r="C13" s="63"/>
      <c r="D13" s="116" t="s">
        <v>248</v>
      </c>
      <c r="E13" s="112"/>
      <c r="F13" s="112"/>
      <c r="G13" s="29"/>
      <c r="H13" s="31"/>
    </row>
    <row r="14" spans="1:8" ht="15.75">
      <c r="A14" s="20" t="s">
        <v>12</v>
      </c>
      <c r="B14" s="24">
        <v>6340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424</v>
      </c>
      <c r="C16" s="18"/>
      <c r="D16" s="41"/>
      <c r="E16" s="41"/>
      <c r="F16" s="41"/>
      <c r="G16" s="159" t="s">
        <v>446</v>
      </c>
      <c r="H16" s="117">
        <v>697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447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9" t="s">
        <v>448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336</v>
      </c>
      <c r="B22" s="213" t="s">
        <v>449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03"/>
      <c r="C23" s="203"/>
      <c r="D23" s="203"/>
      <c r="E23" s="203"/>
      <c r="F23" s="203"/>
      <c r="G23" s="203"/>
      <c r="H23" s="215"/>
    </row>
    <row r="24" spans="1:8" ht="14.45" customHeight="1">
      <c r="A24" s="68"/>
      <c r="B24" s="203"/>
      <c r="C24" s="203"/>
      <c r="D24" s="203"/>
      <c r="E24" s="203"/>
      <c r="F24" s="203"/>
      <c r="G24" s="203"/>
      <c r="H24" s="215"/>
    </row>
    <row r="25" spans="1:8" ht="14.45" customHeight="1">
      <c r="A25" s="43"/>
      <c r="B25" s="203"/>
      <c r="C25" s="203"/>
      <c r="D25" s="203"/>
      <c r="E25" s="203"/>
      <c r="F25" s="203"/>
      <c r="G25" s="203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337</v>
      </c>
      <c r="B27" s="213" t="s">
        <v>452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03"/>
      <c r="C28" s="203"/>
      <c r="D28" s="203"/>
      <c r="E28" s="203"/>
      <c r="F28" s="203"/>
      <c r="G28" s="203"/>
      <c r="H28" s="215"/>
    </row>
    <row r="29" spans="1:8" ht="14.45" customHeight="1">
      <c r="A29" s="43"/>
      <c r="B29" s="203"/>
      <c r="C29" s="203"/>
      <c r="D29" s="203"/>
      <c r="E29" s="203"/>
      <c r="F29" s="203"/>
      <c r="G29" s="203"/>
      <c r="H29" s="215"/>
    </row>
    <row r="30" spans="1:8" ht="14.45" customHeight="1">
      <c r="A30" s="37"/>
      <c r="B30" s="203"/>
      <c r="C30" s="203"/>
      <c r="D30" s="203"/>
      <c r="E30" s="203"/>
      <c r="F30" s="203"/>
      <c r="G30" s="203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338</v>
      </c>
      <c r="B32" s="213" t="s">
        <v>450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03"/>
      <c r="C33" s="203"/>
      <c r="D33" s="203"/>
      <c r="E33" s="203"/>
      <c r="F33" s="203"/>
      <c r="G33" s="203"/>
      <c r="H33" s="215"/>
    </row>
    <row r="34" spans="1:8" ht="15.6" customHeight="1">
      <c r="A34" s="43"/>
      <c r="B34" s="203"/>
      <c r="C34" s="203"/>
      <c r="D34" s="203"/>
      <c r="E34" s="203"/>
      <c r="F34" s="203"/>
      <c r="G34" s="203"/>
      <c r="H34" s="215"/>
    </row>
    <row r="35" spans="1:8" ht="14.45" customHeight="1">
      <c r="A35" s="43"/>
      <c r="B35" s="203"/>
      <c r="C35" s="203"/>
      <c r="D35" s="203"/>
      <c r="E35" s="203"/>
      <c r="F35" s="203"/>
      <c r="G35" s="203"/>
      <c r="H35" s="215"/>
    </row>
    <row r="36" spans="1:8" ht="15.6" customHeight="1">
      <c r="A36" s="151"/>
      <c r="B36" s="203"/>
      <c r="C36" s="203"/>
      <c r="D36" s="203"/>
      <c r="E36" s="203"/>
      <c r="F36" s="203"/>
      <c r="G36" s="203"/>
      <c r="H36" s="215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9" t="s">
        <v>451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4" zoomScaleNormal="100" zoomScaleSheetLayoutView="100" zoomScalePageLayoutView="90" workbookViewId="0">
      <selection activeCell="M31" sqref="M3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9" t="s">
        <v>273</v>
      </c>
      <c r="B6" s="220"/>
      <c r="C6" s="220"/>
      <c r="D6" s="220"/>
      <c r="E6" s="220"/>
      <c r="F6" s="220"/>
      <c r="G6" s="220"/>
      <c r="H6" s="221"/>
    </row>
    <row r="7" spans="1:8" ht="21.6" customHeight="1">
      <c r="A7" s="219"/>
      <c r="B7" s="220"/>
      <c r="C7" s="220"/>
      <c r="D7" s="220"/>
      <c r="E7" s="220"/>
      <c r="F7" s="220"/>
      <c r="G7" s="220"/>
      <c r="H7" s="221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8" t="s">
        <v>274</v>
      </c>
      <c r="D8" s="218"/>
      <c r="E8" s="218"/>
      <c r="F8" s="83">
        <v>1</v>
      </c>
      <c r="G8" s="145" t="s">
        <v>384</v>
      </c>
      <c r="H8" s="44"/>
    </row>
    <row r="9" spans="1:8">
      <c r="A9" s="198" t="str">
        <f>"Код модели:"&amp;" "&amp;IFERROR(IF(A6=Вмешательства!D4,INDEX(Модель_Метод[Код модели],MATCH(ЧКВ!B20,Модель_Метод[Модель],0)),""),"")</f>
        <v>Код модели: 21166</v>
      </c>
      <c r="B9" s="18"/>
      <c r="C9" s="222"/>
      <c r="D9" s="222"/>
      <c r="E9" s="222"/>
      <c r="F9" s="83"/>
      <c r="G9" s="93"/>
      <c r="H9" s="44"/>
    </row>
    <row r="10" spans="1:8">
      <c r="A10" s="198" t="str">
        <f>"Код метода:"&amp;" "&amp;IF(SUM(F8:F10)=1,47,IF(SUM(F8:F10)=2,46,IF(SUM(F8:F10)&gt;=3,45,"")))</f>
        <v>Код метода: 47</v>
      </c>
      <c r="B10" s="18"/>
      <c r="C10" s="222"/>
      <c r="D10" s="222"/>
      <c r="E10" s="222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44678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0.2986111111111111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0.34027777777777773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Осипова К.П.</v>
      </c>
      <c r="C15" s="18"/>
      <c r="D15" s="116" t="s">
        <v>234</v>
      </c>
      <c r="E15" s="112"/>
      <c r="F15" s="112"/>
      <c r="G15" s="96" t="str">
        <f>КАГ!G11</f>
        <v>Берина Е.В.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13604</v>
      </c>
      <c r="C16" s="18"/>
      <c r="D16" s="116" t="s">
        <v>374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85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6340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09:42</v>
      </c>
      <c r="H20" s="118">
        <f>КАГ!H16</f>
        <v>697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0.30166666666666669</v>
      </c>
    </row>
    <row r="23" spans="1:8" ht="14.45" customHeight="1">
      <c r="A23" s="225" t="s">
        <v>453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199" t="s">
        <v>454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345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7" sqref="H17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44678</v>
      </c>
      <c r="C2" s="190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Осипова К.П.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13604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85</v>
      </c>
    </row>
    <row r="7" spans="1:4">
      <c r="A7" s="43"/>
      <c r="B7" s="18"/>
      <c r="C7" s="124" t="s">
        <v>12</v>
      </c>
      <c r="D7" s="126">
        <f>КАГ!$B$14</f>
        <v>6340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44678</v>
      </c>
    </row>
    <row r="11" spans="1:4">
      <c r="A11" s="32"/>
      <c r="B11" s="136"/>
      <c r="C11" s="136"/>
      <c r="D11" s="137"/>
    </row>
    <row r="12" spans="1:4" ht="18.75" customHeight="1">
      <c r="A12" s="171" t="s">
        <v>416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413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406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404</v>
      </c>
      <c r="C15" s="168" t="s">
        <v>174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3" t="s">
        <v>403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3"/>
      <c r="C17" s="168"/>
      <c r="D17" s="177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7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418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zoomScaleNormal="100" workbookViewId="0">
      <selection activeCell="AJ19" sqref="AJ1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Intuition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441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423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402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Cougar LS Hydro-Track®</v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t="s">
        <v>431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Cougar XT Hydro-Track®</v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115</v>
      </c>
    </row>
    <row r="19" spans="1:33">
      <c r="A19">
        <v>18</v>
      </c>
      <c r="B19" t="s">
        <v>3</v>
      </c>
      <c r="C19" s="1" t="s">
        <v>403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1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Intuition</v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63" t="s">
        <v>404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DES, Resolute Integtity</v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117</v>
      </c>
    </row>
    <row r="21" spans="1:33">
      <c r="A21">
        <v>20</v>
      </c>
      <c r="B21" t="s">
        <v>6</v>
      </c>
      <c r="C21" s="197" t="s">
        <v>435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DES, Calipso</v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118</v>
      </c>
    </row>
    <row r="22" spans="1:33">
      <c r="A22">
        <v>21</v>
      </c>
      <c r="B22" t="s">
        <v>6</v>
      </c>
      <c r="C22" s="197" t="s">
        <v>434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DES, NanoMed</v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119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BMS, Integtity</v>
      </c>
      <c r="W23" s="139" t="str">
        <f>IFERROR(INDEX(Расходка[Наименование расходного материала],MATCH(Расходка[№],Поиск_расходки[Индекс6],0)),"")</f>
        <v>BMS, Integtity</v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120</v>
      </c>
    </row>
    <row r="24" spans="1:33">
      <c r="A24">
        <v>23</v>
      </c>
      <c r="B24" t="s">
        <v>123</v>
      </c>
      <c r="C24" s="1" t="s">
        <v>405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Guidezilla™ II 6F</v>
      </c>
      <c r="W24" s="139" t="str">
        <f>IFERROR(INDEX(Расходка[Наименование расходного материала],MATCH(Расходка[№],Поиск_расходки[Индекс6],0)),"")</f>
        <v>Guidezilla™ II 6F</v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121</v>
      </c>
    </row>
    <row r="25" spans="1:33">
      <c r="A25">
        <v>24</v>
      </c>
      <c r="B25" t="s">
        <v>123</v>
      </c>
      <c r="C25" s="1" t="s">
        <v>432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Telescope ™ II 6F</v>
      </c>
      <c r="W25" s="139" t="str">
        <f>IFERROR(INDEX(Расходка[Наименование расходного материала],MATCH(Расходка[№],Поиск_расходки[Индекс6],0)),"")</f>
        <v>Telescope ™ II 6F</v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406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Launcher 6F EBU 3.5</v>
      </c>
      <c r="W26" s="144" t="str">
        <f>IFERROR(INDEX(Расходка[Наименование расходного материала],MATCH(Расходка[№],Поиск_расходки[Индекс6],0)),"")</f>
        <v>Launcher 6F EBU 3.5</v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407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Launcher 6F EBU 4.0</v>
      </c>
      <c r="W27" s="144" t="str">
        <f>IFERROR(INDEX(Расходка[Наименование расходного материала],MATCH(Расходка[№],Поиск_расходки[Индекс6],0)),"")</f>
        <v>Launcher 6F EBU 4.0</v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408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Launcher 6F JL 3.5</v>
      </c>
      <c r="W28" s="144" t="str">
        <f>IFERROR(INDEX(Расходка[Наименование расходного материала],MATCH(Расходка[№],Поиск_расходки[Индекс6],0)),"")</f>
        <v>Launcher 6F JL 3.5</v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425</v>
      </c>
    </row>
    <row r="29" spans="1:33">
      <c r="A29">
        <v>28</v>
      </c>
      <c r="B29" t="s">
        <v>4</v>
      </c>
      <c r="C29" t="s">
        <v>409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Launcher 6F JL 4.0</v>
      </c>
      <c r="W29" s="144" t="str">
        <f>IFERROR(INDEX(Расходка[Наименование расходного материала],MATCH(Расходка[№],Поиск_расходки[Индекс6],0)),"")</f>
        <v>Launcher 6F JL 4.0</v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436</v>
      </c>
    </row>
    <row r="30" spans="1:33">
      <c r="A30">
        <v>29</v>
      </c>
      <c r="B30" t="s">
        <v>4</v>
      </c>
      <c r="C30" t="s">
        <v>415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Launcher 6F JL 4.5</v>
      </c>
      <c r="W30" s="144" t="str">
        <f>IFERROR(INDEX(Расходка[Наименование расходного материала],MATCH(Расходка[№],Поиск_расходки[Индекс6],0)),"")</f>
        <v>Launcher 6F JL 4.5</v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162</v>
      </c>
    </row>
    <row r="31" spans="1:33">
      <c r="A31">
        <v>30</v>
      </c>
      <c r="B31" t="s">
        <v>4</v>
      </c>
      <c r="C31" t="s">
        <v>410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Launcher 6F JR 3.5</v>
      </c>
      <c r="W31" s="144" t="str">
        <f>IFERROR(INDEX(Расходка[Наименование расходного материала],MATCH(Расходка[№],Поиск_расходки[Индекс6],0)),"")</f>
        <v>Launcher 6F JR 3.5</v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165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Launcher 6F JR 4.0</v>
      </c>
      <c r="W32" s="144" t="str">
        <f>IFERROR(INDEX(Расходка[Наименование расходного материала],MATCH(Расходка[№],Поиск_расходки[Индекс6],0)),"")</f>
        <v>Launcher 6F JR 4.0</v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167</v>
      </c>
    </row>
    <row r="33" spans="1:33">
      <c r="A33">
        <v>32</v>
      </c>
      <c r="B33" t="s">
        <v>4</v>
      </c>
      <c r="C33" t="s">
        <v>422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Launcher 7F JL 3.5</v>
      </c>
      <c r="W33" s="144" t="str">
        <f>IFERROR(INDEX(Расходка[Наименование расходного материала],MATCH(Расходка[№],Поиск_расходки[Индекс6],0)),"")</f>
        <v>Launcher 7F JL 3.5</v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439</v>
      </c>
    </row>
    <row r="34" spans="1:33">
      <c r="A34">
        <v>33</v>
      </c>
      <c r="B34" t="s">
        <v>4</v>
      </c>
      <c r="C34" t="s">
        <v>421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Launcher 7F JL 4.0</v>
      </c>
      <c r="W34" s="144" t="str">
        <f>IFERROR(INDEX(Расходка[Наименование расходного материала],MATCH(Расходка[№],Поиск_расходки[Индекс6],0)),"")</f>
        <v>Launcher 7F JL 4.0</v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166</v>
      </c>
    </row>
    <row r="35" spans="1:33">
      <c r="A35">
        <v>34</v>
      </c>
      <c r="B35" t="s">
        <v>371</v>
      </c>
      <c r="C35" s="1" t="s">
        <v>412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Angio-Seal™ VIP</v>
      </c>
      <c r="W35" s="144" t="str">
        <f>IFERROR(INDEX(Расходка[Наименование расходного материала],MATCH(Расходка[№],Поиск_расходки[Индекс6],0)),"")</f>
        <v>Angio-Seal™ VIP</v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440</v>
      </c>
    </row>
    <row r="36" spans="1:33">
      <c r="A36">
        <v>35</v>
      </c>
      <c r="B36" t="s">
        <v>381</v>
      </c>
      <c r="C36" t="s">
        <v>413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BasixCOMPAK</v>
      </c>
      <c r="W36" s="144" t="str">
        <f>IFERROR(INDEX(Расходка[Наименование расходного материала],MATCH(Расходка[№],Поиск_расходки[Индекс6],0)),"")</f>
        <v>BasixCOMPAK</v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169</v>
      </c>
    </row>
    <row r="37" spans="1:33">
      <c r="A37">
        <v>36</v>
      </c>
      <c r="B37" t="s">
        <v>383</v>
      </c>
      <c r="C37" s="1" t="s">
        <v>414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Nitrex 260</v>
      </c>
      <c r="W37" s="144" t="str">
        <f>IFERROR(INDEX(Расходка[Наименование расходного материала],MATCH(Расходка[№],Поиск_расходки[Индекс6],0)),"")</f>
        <v>Nitrex 260</v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170</v>
      </c>
    </row>
    <row r="38" spans="1:33">
      <c r="A38">
        <v>37</v>
      </c>
      <c r="B38" t="s">
        <v>271</v>
      </c>
      <c r="C38" s="1" t="s">
        <v>419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Oscor 7F</v>
      </c>
      <c r="W38" s="144" t="str">
        <f>IFERROR(INDEX(Расходка[Наименование расходного материала],MATCH(Расходка[№],Поиск_расходки[Индекс6],0)),"")</f>
        <v>Oscor 7F</v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426</v>
      </c>
    </row>
    <row r="39" spans="1:33">
      <c r="C39" s="1"/>
      <c r="AF39" s="4" t="s">
        <v>6</v>
      </c>
      <c r="AG39" s="4" t="s">
        <v>427</v>
      </c>
    </row>
    <row r="40" spans="1:33">
      <c r="AF40" s="4" t="s">
        <v>6</v>
      </c>
      <c r="AG40" s="4" t="s">
        <v>428</v>
      </c>
    </row>
    <row r="41" spans="1:33">
      <c r="AF41" s="4" t="s">
        <v>6</v>
      </c>
      <c r="AG41" s="4" t="s">
        <v>442</v>
      </c>
    </row>
    <row r="42" spans="1:33">
      <c r="AF42" s="4" t="s">
        <v>6</v>
      </c>
      <c r="AG42" s="4" t="s">
        <v>429</v>
      </c>
    </row>
    <row r="43" spans="1:33">
      <c r="AF43" s="4" t="s">
        <v>6</v>
      </c>
      <c r="AG43" s="4" t="s">
        <v>443</v>
      </c>
    </row>
    <row r="44" spans="1:33">
      <c r="AF44" s="4" t="s">
        <v>6</v>
      </c>
      <c r="AG44" s="4" t="s">
        <v>177</v>
      </c>
    </row>
    <row r="45" spans="1:33">
      <c r="AF45" s="4" t="s">
        <v>6</v>
      </c>
      <c r="AG45" s="4" t="s">
        <v>171</v>
      </c>
    </row>
    <row r="46" spans="1:33">
      <c r="AF46" s="4" t="s">
        <v>6</v>
      </c>
      <c r="AG46" s="4" t="s">
        <v>172</v>
      </c>
    </row>
    <row r="47" spans="1:33">
      <c r="AF47" s="4" t="s">
        <v>6</v>
      </c>
      <c r="AG47" s="4" t="s">
        <v>173</v>
      </c>
    </row>
    <row r="48" spans="1:33">
      <c r="C48" s="1"/>
      <c r="AF48" s="4" t="s">
        <v>6</v>
      </c>
      <c r="AG48" s="4" t="s">
        <v>174</v>
      </c>
    </row>
    <row r="49" spans="32:33">
      <c r="AF49" s="4" t="s">
        <v>6</v>
      </c>
      <c r="AG49" s="4" t="s">
        <v>437</v>
      </c>
    </row>
    <row r="50" spans="32:33">
      <c r="AF50" s="4" t="s">
        <v>6</v>
      </c>
      <c r="AG50" s="4" t="s">
        <v>175</v>
      </c>
    </row>
    <row r="51" spans="32:33">
      <c r="AF51" s="4" t="s">
        <v>6</v>
      </c>
      <c r="AG51" s="4" t="s">
        <v>176</v>
      </c>
    </row>
    <row r="52" spans="32:33">
      <c r="AF52" s="4" t="s">
        <v>6</v>
      </c>
      <c r="AG52" s="4" t="s">
        <v>189</v>
      </c>
    </row>
    <row r="53" spans="32:33">
      <c r="AF53" s="4" t="s">
        <v>6</v>
      </c>
      <c r="AG53" s="4" t="s">
        <v>111</v>
      </c>
    </row>
    <row r="54" spans="32:33">
      <c r="AF54" s="4" t="s">
        <v>6</v>
      </c>
      <c r="AG54" s="4" t="s">
        <v>163</v>
      </c>
    </row>
    <row r="55" spans="32:33">
      <c r="AF55" s="4" t="s">
        <v>6</v>
      </c>
      <c r="AG55" s="4" t="s">
        <v>178</v>
      </c>
    </row>
    <row r="56" spans="32:33">
      <c r="AF56" s="4" t="s">
        <v>6</v>
      </c>
      <c r="AG56" s="4" t="s">
        <v>168</v>
      </c>
    </row>
    <row r="57" spans="32:33">
      <c r="AF57" s="4" t="s">
        <v>6</v>
      </c>
      <c r="AG57" s="4" t="s">
        <v>433</v>
      </c>
    </row>
    <row r="58" spans="32:33">
      <c r="AF58" s="4" t="s">
        <v>6</v>
      </c>
      <c r="AG58" s="4" t="s">
        <v>179</v>
      </c>
    </row>
    <row r="59" spans="32:33">
      <c r="AF59" s="4" t="s">
        <v>6</v>
      </c>
      <c r="AG59" s="4" t="s">
        <v>438</v>
      </c>
    </row>
    <row r="60" spans="32:33">
      <c r="AF60" s="4" t="s">
        <v>6</v>
      </c>
      <c r="AG60" s="4" t="s">
        <v>180</v>
      </c>
    </row>
    <row r="61" spans="32:33">
      <c r="AF61" s="4" t="s">
        <v>6</v>
      </c>
      <c r="AG61" s="4" t="s">
        <v>181</v>
      </c>
    </row>
    <row r="62" spans="32:33">
      <c r="AF62" s="4" t="s">
        <v>6</v>
      </c>
      <c r="AG62" s="4" t="s">
        <v>188</v>
      </c>
    </row>
    <row r="63" spans="32:33">
      <c r="AF63" s="4" t="s">
        <v>6</v>
      </c>
      <c r="AG63" s="4" t="s">
        <v>116</v>
      </c>
    </row>
    <row r="64" spans="32:33">
      <c r="AF64" s="4" t="s">
        <v>6</v>
      </c>
      <c r="AG64" s="4" t="s">
        <v>182</v>
      </c>
    </row>
    <row r="65" spans="32:33">
      <c r="AF65" s="4" t="s">
        <v>6</v>
      </c>
      <c r="AG65" s="4" t="s">
        <v>183</v>
      </c>
    </row>
    <row r="66" spans="32:33">
      <c r="AF66" s="4" t="s">
        <v>6</v>
      </c>
      <c r="AG66" s="4" t="s">
        <v>184</v>
      </c>
    </row>
    <row r="67" spans="32:33">
      <c r="AF67" s="4" t="s">
        <v>6</v>
      </c>
      <c r="AG67" s="4" t="s">
        <v>185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187</v>
      </c>
    </row>
    <row r="70" spans="32:33">
      <c r="AF70" s="4" t="s">
        <v>6</v>
      </c>
      <c r="AG70" s="4" t="s">
        <v>376</v>
      </c>
    </row>
    <row r="71" spans="32:33">
      <c r="AF71" s="4" t="s">
        <v>6</v>
      </c>
      <c r="AG71" s="4" t="s">
        <v>120</v>
      </c>
    </row>
    <row r="72" spans="32:33">
      <c r="AF72" s="4" t="s">
        <v>6</v>
      </c>
      <c r="AG72" s="4" t="s">
        <v>121</v>
      </c>
    </row>
    <row r="73" spans="32:33">
      <c r="AF73" s="4" t="s">
        <v>6</v>
      </c>
      <c r="AG73" s="4" t="s">
        <v>164</v>
      </c>
    </row>
    <row r="74" spans="32:33">
      <c r="AF74" s="4" t="s">
        <v>6</v>
      </c>
      <c r="AG74" s="4" t="s">
        <v>444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430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3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2022-04-27T05:23:57Z</cp:lastPrinted>
  <dcterms:created xsi:type="dcterms:W3CDTF">2015-06-05T18:19:34Z</dcterms:created>
  <dcterms:modified xsi:type="dcterms:W3CDTF">2022-04-30T18:54:42Z</dcterms:modified>
</cp:coreProperties>
</file>