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4\30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3" l="1"/>
  <c r="A15" i="3"/>
  <c r="A16" i="3"/>
  <c r="A17" i="3"/>
  <c r="A18" i="3"/>
  <c r="A19" i="3"/>
  <c r="A20" i="3"/>
  <c r="A21" i="3"/>
  <c r="A22" i="3"/>
  <c r="A23" i="3"/>
  <c r="A24" i="3"/>
  <c r="A25" i="3"/>
  <c r="B5" i="3" l="1"/>
  <c r="B15" i="9" l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6" i="3"/>
  <c r="A27" i="3"/>
  <c r="A13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F7" i="1"/>
  <c r="J9" i="1"/>
  <c r="J10" i="1" s="1"/>
  <c r="M7" i="1"/>
  <c r="M8" i="1" s="1"/>
  <c r="M9" i="1" s="1"/>
  <c r="O8" i="1"/>
  <c r="H8" i="1"/>
  <c r="E9" i="1"/>
  <c r="O9" i="1"/>
  <c r="O10" i="1" s="1"/>
  <c r="P12" i="1"/>
  <c r="Q9" i="1"/>
  <c r="Q10" i="1" s="1"/>
  <c r="L9" i="1"/>
  <c r="K8" i="1"/>
  <c r="N11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E12" i="1" l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F19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Q25" i="1"/>
  <c r="Q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I26" i="1" l="1"/>
  <c r="V2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/>
  <c r="M22" i="1"/>
  <c r="O21" i="1"/>
  <c r="N21" i="1"/>
  <c r="N22" i="1" s="1"/>
  <c r="P23" i="1"/>
  <c r="J23" i="1"/>
  <c r="J24" i="1" s="1"/>
  <c r="L19" i="1"/>
  <c r="L20" i="1" s="1"/>
  <c r="F21" i="1"/>
  <c r="K28" i="1" l="1"/>
  <c r="K29" i="1" s="1"/>
  <c r="G21" i="1"/>
  <c r="G22" i="1" s="1"/>
  <c r="G23" i="1" s="1"/>
  <c r="H25" i="1"/>
  <c r="E18" i="1"/>
  <c r="AD27" i="1"/>
  <c r="I28" i="1"/>
  <c r="Q29" i="1"/>
  <c r="P24" i="1"/>
  <c r="M23" i="1"/>
  <c r="O22" i="1"/>
  <c r="J25" i="1"/>
  <c r="N23" i="1"/>
  <c r="L21" i="1"/>
  <c r="F22" i="1"/>
  <c r="H26" i="1" l="1"/>
  <c r="H27" i="1" s="1"/>
  <c r="H28" i="1" s="1"/>
  <c r="H29" i="1" s="1"/>
  <c r="H30" i="1"/>
  <c r="E19" i="1"/>
  <c r="L22" i="1"/>
  <c r="L23" i="1" s="1"/>
  <c r="L24" i="1" s="1"/>
  <c r="M24" i="1"/>
  <c r="H31" i="1"/>
  <c r="K30" i="1"/>
  <c r="Q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U2" i="1" l="1"/>
  <c r="L25" i="1"/>
  <c r="L26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E22" i="1" l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AC30" i="1"/>
  <c r="P31" i="1"/>
  <c r="AB30" i="1"/>
  <c r="O31" i="1"/>
  <c r="AA30" i="1"/>
  <c r="N31" i="1"/>
  <c r="E28" i="1" l="1"/>
  <c r="L35" i="1"/>
  <c r="M34" i="1"/>
  <c r="Z2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7" i="1" l="1"/>
  <c r="Y38" i="1"/>
  <c r="Y16" i="1"/>
  <c r="Y32" i="1"/>
  <c r="E35" i="1"/>
  <c r="E36" i="1" s="1"/>
  <c r="R2" i="1" s="1"/>
  <c r="M37" i="1"/>
  <c r="E37" i="1" l="1"/>
  <c r="E38" i="1"/>
  <c r="R25" i="1" s="1"/>
  <c r="M38" i="1"/>
  <c r="Z38" i="1" s="1"/>
  <c r="Z15" i="1" l="1"/>
  <c r="Z4" i="1"/>
  <c r="Z33" i="1"/>
  <c r="Z25" i="1"/>
  <c r="Z16" i="1"/>
  <c r="Z37" i="1"/>
  <c r="Z35" i="1"/>
  <c r="Z20" i="1"/>
  <c r="Z5" i="1"/>
  <c r="Z23" i="1"/>
  <c r="Z26" i="1"/>
  <c r="Z29" i="1"/>
  <c r="Z27" i="1"/>
  <c r="Z11" i="1"/>
  <c r="Z34" i="1"/>
  <c r="Z32" i="1"/>
  <c r="Z13" i="1"/>
  <c r="Z30" i="1"/>
  <c r="Z28" i="1"/>
  <c r="Z14" i="1"/>
  <c r="Z24" i="1"/>
  <c r="Z6" i="1"/>
  <c r="Z18" i="1"/>
  <c r="Z9" i="1"/>
  <c r="Z17" i="1"/>
  <c r="Z12" i="1"/>
  <c r="Z36" i="1"/>
  <c r="Z7" i="1"/>
  <c r="Z19" i="1"/>
  <c r="Z22" i="1"/>
  <c r="Z3" i="1"/>
  <c r="Z21" i="1"/>
  <c r="Z10" i="1"/>
  <c r="Z8" i="1"/>
  <c r="Z31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<sst xmlns="http://schemas.openxmlformats.org/spreadsheetml/2006/main" count="703" uniqueCount="455">
  <si>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</si>
  <si>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</si>
  <si>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</si>
  <si>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</si>
  <si>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</si>
  <si>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</si>
  <si>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</si>
  <si>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</si>
  <si>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</si>
  <si>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</si>
  <si>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</si>
  <si>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</si>
  <si>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</si>
  <si>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</si>
  <si>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</si>
  <si>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</si>
  <si>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</si>
  <si>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</si>
  <si>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</si>
  <si>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</si>
  <si>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</si>
  <si>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</si>
  <si>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</si>
  <si>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</si>
  <si>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</si>
  <si>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</si>
  <si>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</si>
  <si>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</si>
  <si>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</si>
  <si>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</si>
  <si>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</si>
  <si>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</si>
  <si>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</si>
  <si>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</si>
  <si>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</si>
  <si>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</si>
  <si>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</si>
  <si>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</si>
  <si>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</si>
  <si>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</si>
  <si>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</si>
  <si>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</si>
  <si>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</si>
  <si>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</si>
  <si>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</si>
  <si>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</si>
  <si>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</si>
  <si>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</si>
  <si>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</si>
  <si>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</si>
  <si>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</si>
  <si>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</si>
  <si>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</si>
  <si>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</si>
  <si>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</si>
  <si>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</si>
  <si>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</si>
  <si>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</si>
  <si>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</si>
  <si>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</si>
  <si>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</si>
  <si>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</si>
  <si>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</si>
  <si>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</si>
  <si>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</si>
  <si>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</si>
  <si>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</si>
  <si>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</si>
  <si>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</si>
  <si>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</si>
  <si>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</si>
  <si>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</si>
  <si>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</si>
  <si>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</si>
  <si>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</si>
  <si>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</si>
  <si>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</si>
  <si>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</si>
  <si>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</si>
  <si>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</si>
  <si>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</si>
  <si>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</si>
  <si>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</si>
  <si>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</si>
  <si>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</si>
  <si>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</si>
  <si>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</si>
  <si>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</si>
  <si>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</si>
  <si>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</si>
  <si>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</si>
  <si>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</si>
  <si>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</si>
  <si>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</si>
  <si>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</si>
  <si>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</si>
  <si>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</si>
  <si>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</si>
  <si>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</si>
  <si>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</si>
  <si>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</si>
  <si>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</si>
  <si>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</si>
  <si>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</si>
  <si>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</si>
  <si>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</si>
  <si>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</si>
  <si>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</si>
  <si>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</si>
  <si>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</si>
  <si>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</si>
  <si>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</si>
  <si>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</si>
  <si>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</si>
  <si>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</si>
  <si>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</si>
  <si>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</si>
  <si>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</si>
  <si>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</si>
  <si>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</si>
  <si>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</si>
  <si>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</si>
  <si>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</si>
  <si>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</si>
  <si>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</si>
  <si>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</si>
  <si>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</si>
  <si>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</si>
  <si>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</si>
  <si>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</si>
  <si>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</si>
  <si>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</si>
  <si>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</si>
  <si>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</si>
  <si>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</si>
  <si>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</si>
  <si>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</si>
  <si>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</si>
  <si>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</si>
  <si>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</si>
  <si>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</si>
  <si>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</si>
  <si>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</si>
  <si>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</si>
  <si>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</si>
  <si>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</si>
  <si>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</si>
  <si>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</si>
  <si>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</si>
  <si>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</si>
  <si>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</si>
  <si>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</si>
  <si>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</si>
  <si>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</si>
  <si>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</si>
  <si>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</si>
  <si>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</si>
  <si>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</si>
  <si>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</si>
  <si>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</si>
  <si>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</si>
  <si>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</si>
  <si>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</si>
  <si>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</si>
  <si>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</si>
  <si>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</si>
  <si>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</si>
  <si>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</si>
  <si>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</si>
  <si>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</si>
  <si>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</si>
  <si>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</si>
  <si>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</si>
  <si>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</si>
  <si>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</si>
  <si>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</si>
  <si>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</si>
  <si>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</si>
  <si>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</si>
  <si>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</si>
  <si>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</si>
  <si>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</si>
  <si>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</si>
  <si>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</si>
  <si>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</si>
  <si>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</si>
  <si>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</si>
  <si>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</si>
  <si>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</si>
  <si>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</si>
  <si>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</si>
  <si>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</si>
  <si>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</si>
  <si>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</si>
  <si>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</si>
  <si>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</si>
  <si>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</si>
  <si>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</si>
  <si>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</si>
  <si>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</si>
  <si>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</si>
  <si>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</si>
  <si>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</si>
  <si>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</si>
  <si>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</si>
  <si>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</si>
  <si>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</si>
  <si>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</si>
  <si>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</si>
  <si>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</si>
  <si>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</si>
  <si>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</si>
  <si>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</si>
  <si>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</si>
  <si>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</si>
  <si>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</si>
  <si>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</si>
  <si>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</si>
  <si>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</si>
  <si>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</si>
  <si>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</si>
  <si>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</si>
  <si>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</si>
  <si>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</si>
  <si>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</si>
  <si>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</si>
  <si>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</si>
  <si>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</si>
  <si>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</si>
  <si>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</si>
  <si>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</si>
  <si>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</si>
  <si>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</si>
  <si>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</si>
  <si>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</si>
  <si>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</si>
  <si>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</si>
  <si>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</si>
  <si>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</si>
  <si>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</si>
  <si>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</si>
  <si>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</si>
  <si>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</si>
  <si>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</si>
  <si>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</si>
  <si>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</si>
  <si>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</si>
  <si>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</si>
  <si>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</si>
  <si>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</si>
  <si>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</si>
  <si>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</si>
  <si>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</si>
  <si>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</si>
  <si>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</si>
  <si>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</si>
  <si>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</si>
  <si>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</si>
  <si>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</si>
  <si>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</si>
  <si>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</si>
  <si>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</si>
  <si>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</si>
  <si>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</si>
  <si>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</si>
  <si>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</si>
  <si>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</si>
  <si>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</si>
  <si>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</si>
  <si>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</si>
  <si>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</si>
  <si>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</si>
  <si>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</si>
  <si>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</si>
  <si>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</si>
  <si>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</si>
  <si>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</si>
  <si>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</si>
  <si>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</si>
  <si>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</si>
  <si>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</si>
  <si>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</si>
  <si>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</si>
  <si>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</si>
  <si>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</si>
  <si>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</si>
  <si>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</si>
  <si>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</si>
  <si>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</si>
  <si>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</si>
  <si>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</si>
  <si>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</si>
  <si>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</si>
  <si>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</si>
  <si>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</si>
  <si>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</si>
  <si>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</si>
  <si>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</si>
  <si>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</si>
  <si>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</si>
  <si>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</si>
  <si>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</si>
  <si>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</si>
  <si>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</si>
  <si>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</si>
  <si>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</si>
  <si>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</si>
  <si>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</si>
  <si>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</si>
  <si>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</si>
  <si>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</si>
  <si>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</si>
  <si>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</si>
  <si>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</si>
  <si>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</si>
  <si>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</si>
  <si>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</si>
  <si>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</si>
  <si>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</si>
  <si>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</si>
  <si>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</si>
  <si>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</si>
  <si>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</si>
  <si>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</si>
  <si>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</si>
  <si>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</si>
  <si>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</si>
  <si>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</si>
  <si>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</si>
  <si>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</si>
  <si>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</si>
  <si>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</si>
  <si>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</si>
  <si>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</si>
  <si>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</si>
  <si>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</si>
  <si>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</si>
  <si>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</si>
  <si>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</si>
  <si>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</si>
  <si>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</si>
  <si>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</si>
  <si>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</si>
  <si>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</si>
  <si>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</si>
  <si>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</si>
  <si>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</si>
  <si>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</si>
  <si>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</si>
  <si>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</si>
  <si>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</si>
  <si>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</si>
  <si>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</si>
  <si>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</si>
  <si>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</si>
  <si>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</si>
  <si>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</si>
  <si>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</si>
  <si>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</si>
  <si>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</si>
  <si>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</si>
  <si>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</si>
  <si>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</si>
  <si>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</si>
  <si>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</si>
  <si>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</si>
  <si>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</si>
  <si>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</si>
  <si>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</si>
  <si>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</si>
  <si>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</si>
  <si>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</si>
  <si>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</si>
  <si>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</si>
  <si>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</si>
  <si>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</si>
  <si>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</si>
  <si>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</si>
  <si>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</si>
  <si>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</si>
  <si>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</si>
  <si>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</si>
  <si>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</si>
  <si>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</si>
  <si>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</si>
  <si>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</si>
  <si>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</si>
  <si>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</si>
  <si>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</si>
  <si>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</si>
  <si>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</si>
  <si>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</si>
  <si>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</si>
  <si>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</si>
  <si>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</si>
  <si>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</si>
  <si>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</si>
  <si>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</si>
  <si>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</si>
  <si>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</si>
  <si>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</si>
  <si>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</si>
  <si>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</si>
  <si>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</si>
  <si>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</si>
  <si>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</si>
  <si>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</si>
  <si>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</si>
  <si>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</si>
  <si>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</si>
  <si>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</si>
  <si>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</si>
  <si>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</si>
  <si>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</si>
  <si>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</si>
  <si>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</si>
  <si>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</si>
  <si>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</si>
  <si>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</si>
  <si>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</si>
  <si>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</si>
  <si>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</si>
  <si>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</si>
  <si>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</si>
  <si>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</si>
  <si>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</si>
  <si>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</si>
  <si>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</si>
  <si>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</si>
  <si>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</si>
  <si>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</si>
  <si>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</si>
  <si>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</si>
  <si>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</si>
  <si>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</si>
  <si>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</si>
  <si>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</si>
  <si>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</si>
  <si>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</si>
  <si>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</si>
  <si>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</si>
  <si>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</si>
  <si>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</si>
  <si>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</si>
  <si>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проходим, контуры ровные.</t>
  </si>
  <si>
    <t>200 ml</t>
  </si>
  <si>
    <t>Уханов А.М.</t>
  </si>
  <si>
    <t>15:00</t>
  </si>
  <si>
    <r>
      <t xml:space="preserve">неровность контуров проксимального сегмента, стенозы среднего сегмента 50%. Стеноз устья ДВ 70%. Антеградный кровоток  TIMI III. </t>
    </r>
    <r>
      <rPr>
        <b/>
        <sz val="10"/>
        <color theme="1"/>
        <rFont val="Calibri"/>
        <family val="2"/>
        <charset val="204"/>
        <scheme val="minor"/>
      </rPr>
      <t xml:space="preserve">ИМА: </t>
    </r>
    <r>
      <rPr>
        <sz val="10"/>
        <color theme="1"/>
        <rFont val="Calibri"/>
        <family val="2"/>
        <charset val="204"/>
        <scheme val="minor"/>
      </rPr>
      <t xml:space="preserve">артерия крупная,  неровность контуров устья, тотальная окклюзия на уровне проксимальной трети. Антеградный кровоток по ИМА  TIMI 0. Коллатеральный кровоток из ПКА и ПНА с ретроградным контрастированием дистального сегмента. </t>
    </r>
  </si>
  <si>
    <t>стеноз проксимального сегмента 40%.  Антеградный кровоток TIMI III.</t>
  </si>
  <si>
    <t>диффузно изменена на всём протяжении со стенозами проксимального сегманта до 70%, стенозы среднего сегмента 40%, множественные стенозы дистального сегмента 50%.  Антеградный кровоток  TIMI III.</t>
  </si>
  <si>
    <t xml:space="preserve">1. Контроль места пункции, повязка  на руке 6ч. </t>
  </si>
  <si>
    <t>Правый</t>
  </si>
  <si>
    <t>Устье ствола ЛКА катетеризировано проводниковым катетером Launcher EBU 3.5 6Fr. Коронарный проводник Intuition  удалось провести за зону окклюзия. Реканализация артерии выполнена БК Sprinter Legend 2.0-15, давлением 14 атм. Ооптимальная предилатация стеноза выполнена  БК Sprinter Legend 3.0-15, давлением 14 атм. В зону проксимального сегмента ИМА имплантирован DES Resolute Integrity 3,0-30 mm, давлением 12 атм. На контрольных съёмках ангиографический результат удовлетворительный, признаков краевых диссекций, тромбоза  ИМА нет. Антеградный кровоток по  крупной ИМА  полностью восстановлен  TIMI III. Пациент в стабильном состоянии переводится в ПРИТ для дальнейшего наблюдения и лечения.</t>
  </si>
  <si>
    <t>С учётом данных ЭКГ, КАГ, клинической картины совместно с вр. Потаповой А.Н. принято  решение  о целесообразности реваскуляризации  ИМА.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</si>
</sst>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39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56" fillId="0" borderId="32" xfId="0" applyFont="1" applyBorder="1" applyAlignment="1" applyProtection="1">
      <alignment horizontal="center" vertical="center"/>
      <protection locked="0"/>
    </xf>
    <xf numFmtId="0" fontId="56" fillId="0" borderId="32" xfId="0" applyFont="1" applyFill="1" applyBorder="1" applyAlignment="1" applyProtection="1">
      <alignment horizontal="center" vertical="center"/>
      <protection locked="0"/>
    </xf>
    <xf numFmtId="0" fontId="56" fillId="0" borderId="34" xfId="0" applyFont="1" applyFill="1" applyBorder="1" applyAlignment="1" applyProtection="1">
      <alignment horizontal="center" vertical="center"/>
      <protection locked="0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3" xfId="0" applyFont="1" applyFill="1" applyBorder="1" applyAlignment="1">
      <alignment horizontal="left" vertical="center"/>
    </xf>
    <xf numFmtId="0" fontId="15" fillId="8" borderId="36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7" xfId="7" applyNumberFormat="1" applyFont="1" applyBorder="1" applyAlignment="1">
      <alignment horizontal="left" vertical="center"/>
    </xf>
    <xf numFmtId="14" fontId="48" fillId="9" borderId="38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4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11" fillId="0" borderId="3" xfId="0" applyFont="1" applyBorder="1" applyAlignment="1" applyProtection="1">
      <alignment horizontal="left" vertical="center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4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K34" sqref="K3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0" t="s">
        <v>278</v>
      </c>
      <c r="B6" s="201"/>
      <c r="C6" s="201"/>
      <c r="D6" s="201"/>
      <c r="E6" s="201"/>
      <c r="F6" s="201"/>
      <c r="G6" s="201"/>
      <c r="H6" s="202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44681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0.61111111111111105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0.61805555555555558</v>
      </c>
      <c r="C10" s="61"/>
      <c r="D10" s="116" t="s">
        <v>237</v>
      </c>
      <c r="E10" s="112"/>
      <c r="F10" s="112"/>
      <c r="G10" s="29" t="s">
        <v>230</v>
      </c>
      <c r="H10" s="31"/>
    </row>
    <row r="11" spans="1:8" ht="18" thickTop="1" thickBot="1">
      <c r="A11" s="106" t="s">
        <v>257</v>
      </c>
      <c r="B11" s="107" t="s">
        <v>446</v>
      </c>
      <c r="C11" s="62"/>
      <c r="D11" s="116" t="s">
        <v>234</v>
      </c>
      <c r="E11" s="112"/>
      <c r="F11" s="112"/>
      <c r="G11" s="29" t="s">
        <v>331</v>
      </c>
      <c r="H11" s="31"/>
    </row>
    <row r="12" spans="1:8" ht="16.5" thickTop="1">
      <c r="A12" s="97" t="s">
        <v>8</v>
      </c>
      <c r="B12" s="98">
        <v>24505</v>
      </c>
      <c r="C12" s="63"/>
      <c r="D12" s="116" t="s">
        <v>374</v>
      </c>
      <c r="E12" s="112"/>
      <c r="F12" s="112"/>
      <c r="G12" s="29" t="s">
        <v>326</v>
      </c>
      <c r="H12" s="31"/>
    </row>
    <row r="13" spans="1:8" ht="15.75">
      <c r="A13" s="20" t="s">
        <v>10</v>
      </c>
      <c r="B13" s="35">
        <f>DATEDIF(B12,B8,"y")</f>
        <v>55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6544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389</v>
      </c>
      <c r="C16" s="18"/>
      <c r="D16" s="41"/>
      <c r="E16" s="41"/>
      <c r="F16" s="41"/>
      <c r="G16" s="159" t="s">
        <v>447</v>
      </c>
      <c r="H16" s="117">
        <v>1877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452</v>
      </c>
      <c r="C18" s="18"/>
      <c r="D18" s="33" t="s">
        <v>275</v>
      </c>
      <c r="E18" s="33"/>
      <c r="F18" s="33"/>
      <c r="G18" s="101" t="s">
        <v>254</v>
      </c>
      <c r="H18" s="102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3" t="s">
        <v>444</v>
      </c>
      <c r="C20" s="203"/>
      <c r="D20" s="203"/>
      <c r="E20" s="203"/>
      <c r="F20" s="203"/>
      <c r="G20" s="203"/>
      <c r="H20" s="204"/>
    </row>
    <row r="21" spans="1:8">
      <c r="A21" s="66"/>
      <c r="B21" s="205"/>
      <c r="C21" s="205"/>
      <c r="D21" s="205"/>
      <c r="E21" s="205"/>
      <c r="F21" s="205"/>
      <c r="G21" s="205"/>
      <c r="H21" s="206"/>
    </row>
    <row r="22" spans="1:8" ht="15.6" customHeight="1">
      <c r="A22" s="67" t="s">
        <v>336</v>
      </c>
      <c r="B22" s="207" t="s">
        <v>448</v>
      </c>
      <c r="C22" s="207"/>
      <c r="D22" s="207"/>
      <c r="E22" s="207"/>
      <c r="F22" s="207"/>
      <c r="G22" s="207"/>
      <c r="H22" s="208"/>
    </row>
    <row r="23" spans="1:8" ht="14.45" customHeight="1">
      <c r="A23" s="43"/>
      <c r="B23" s="209"/>
      <c r="C23" s="209"/>
      <c r="D23" s="209"/>
      <c r="E23" s="209"/>
      <c r="F23" s="209"/>
      <c r="G23" s="209"/>
      <c r="H23" s="210"/>
    </row>
    <row r="24" spans="1:8" ht="14.45" customHeight="1">
      <c r="A24" s="68"/>
      <c r="B24" s="209"/>
      <c r="C24" s="209"/>
      <c r="D24" s="209"/>
      <c r="E24" s="209"/>
      <c r="F24" s="209"/>
      <c r="G24" s="209"/>
      <c r="H24" s="210"/>
    </row>
    <row r="25" spans="1:8" ht="14.45" customHeight="1">
      <c r="A25" s="43"/>
      <c r="B25" s="209"/>
      <c r="C25" s="209"/>
      <c r="D25" s="209"/>
      <c r="E25" s="209"/>
      <c r="F25" s="209"/>
      <c r="G25" s="209"/>
      <c r="H25" s="210"/>
    </row>
    <row r="26" spans="1:8" ht="14.45" customHeight="1">
      <c r="A26" s="45"/>
      <c r="B26" s="211"/>
      <c r="C26" s="211"/>
      <c r="D26" s="211"/>
      <c r="E26" s="211"/>
      <c r="F26" s="211"/>
      <c r="G26" s="211"/>
      <c r="H26" s="212"/>
    </row>
    <row r="27" spans="1:8" ht="14.45" customHeight="1">
      <c r="A27" s="67" t="s">
        <v>337</v>
      </c>
      <c r="B27" s="207" t="s">
        <v>449</v>
      </c>
      <c r="C27" s="207"/>
      <c r="D27" s="207"/>
      <c r="E27" s="207"/>
      <c r="F27" s="207"/>
      <c r="G27" s="207"/>
      <c r="H27" s="208"/>
    </row>
    <row r="28" spans="1:8" ht="15.6" customHeight="1">
      <c r="A28" s="43"/>
      <c r="B28" s="209"/>
      <c r="C28" s="209"/>
      <c r="D28" s="209"/>
      <c r="E28" s="209"/>
      <c r="F28" s="209"/>
      <c r="G28" s="209"/>
      <c r="H28" s="210"/>
    </row>
    <row r="29" spans="1:8" ht="14.45" customHeight="1">
      <c r="A29" s="43"/>
      <c r="B29" s="209"/>
      <c r="C29" s="209"/>
      <c r="D29" s="209"/>
      <c r="E29" s="209"/>
      <c r="F29" s="209"/>
      <c r="G29" s="209"/>
      <c r="H29" s="210"/>
    </row>
    <row r="30" spans="1:8" ht="14.45" customHeight="1">
      <c r="A30" s="37"/>
      <c r="B30" s="209"/>
      <c r="C30" s="209"/>
      <c r="D30" s="209"/>
      <c r="E30" s="209"/>
      <c r="F30" s="209"/>
      <c r="G30" s="209"/>
      <c r="H30" s="210"/>
    </row>
    <row r="31" spans="1:8" ht="14.45" customHeight="1">
      <c r="A31" s="38"/>
      <c r="B31" s="211"/>
      <c r="C31" s="211"/>
      <c r="D31" s="211"/>
      <c r="E31" s="211"/>
      <c r="F31" s="211"/>
      <c r="G31" s="211"/>
      <c r="H31" s="212"/>
    </row>
    <row r="32" spans="1:8" ht="14.45" customHeight="1">
      <c r="A32" s="67" t="s">
        <v>338</v>
      </c>
      <c r="B32" s="207" t="s">
        <v>450</v>
      </c>
      <c r="C32" s="207"/>
      <c r="D32" s="207"/>
      <c r="E32" s="207"/>
      <c r="F32" s="207"/>
      <c r="G32" s="207"/>
      <c r="H32" s="208"/>
    </row>
    <row r="33" spans="1:8" ht="14.45" customHeight="1">
      <c r="A33" s="43"/>
      <c r="B33" s="209"/>
      <c r="C33" s="209"/>
      <c r="D33" s="209"/>
      <c r="E33" s="209"/>
      <c r="F33" s="209"/>
      <c r="G33" s="209"/>
      <c r="H33" s="210"/>
    </row>
    <row r="34" spans="1:8" ht="15.6" customHeight="1">
      <c r="A34" s="43"/>
      <c r="B34" s="209"/>
      <c r="C34" s="209"/>
      <c r="D34" s="209"/>
      <c r="E34" s="209"/>
      <c r="F34" s="209"/>
      <c r="G34" s="209"/>
      <c r="H34" s="210"/>
    </row>
    <row r="35" spans="1:8" ht="14.45" customHeight="1">
      <c r="A35" s="43"/>
      <c r="B35" s="209"/>
      <c r="C35" s="209"/>
      <c r="D35" s="209"/>
      <c r="E35" s="209"/>
      <c r="F35" s="209"/>
      <c r="G35" s="209"/>
      <c r="H35" s="210"/>
    </row>
    <row r="36" spans="1:8" ht="15.6" customHeight="1">
      <c r="A36" s="151"/>
      <c r="B36" s="209"/>
      <c r="C36" s="209"/>
      <c r="D36" s="209"/>
      <c r="E36" s="209"/>
      <c r="F36" s="209"/>
      <c r="G36" s="209"/>
      <c r="H36" s="210"/>
    </row>
    <row r="37" spans="1:8" ht="14.45" customHeight="1">
      <c r="A37" s="43"/>
      <c r="B37" s="146"/>
      <c r="C37" s="18"/>
      <c r="D37" s="197" t="str">
        <f>IF($A$6=Вмешательства!$D$3,Вмешательства!$N$2,"")</f>
        <v/>
      </c>
      <c r="E37" s="197"/>
      <c r="F37" s="147"/>
      <c r="G37" s="147"/>
      <c r="H37" s="152"/>
    </row>
    <row r="38" spans="1:8" ht="14.45" customHeight="1">
      <c r="A38" s="43"/>
      <c r="B38" s="146"/>
      <c r="C38" s="153"/>
      <c r="D38" s="198"/>
      <c r="E38" s="198"/>
      <c r="F38" s="198"/>
      <c r="G38" s="198"/>
      <c r="H38" s="199"/>
    </row>
    <row r="39" spans="1:8" ht="14.45" customHeight="1">
      <c r="A39" s="40"/>
      <c r="B39" s="147"/>
      <c r="C39" s="153"/>
      <c r="D39" s="198"/>
      <c r="E39" s="198"/>
      <c r="F39" s="198"/>
      <c r="G39" s="198"/>
      <c r="H39" s="199"/>
    </row>
    <row r="40" spans="1:8" ht="14.45" customHeight="1">
      <c r="A40" s="40"/>
      <c r="B40" s="147"/>
      <c r="C40" s="153"/>
      <c r="D40" s="198"/>
      <c r="E40" s="198"/>
      <c r="F40" s="198"/>
      <c r="G40" s="198"/>
      <c r="H40" s="199"/>
    </row>
    <row r="41" spans="1:8" ht="14.45" customHeight="1">
      <c r="A41" s="40"/>
      <c r="B41" s="147"/>
      <c r="C41" s="153"/>
      <c r="D41" s="198"/>
      <c r="E41" s="198"/>
      <c r="F41" s="198"/>
      <c r="G41" s="198"/>
      <c r="H41" s="199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4" t="s">
        <v>454</v>
      </c>
      <c r="E43" s="195"/>
      <c r="F43" s="195"/>
      <c r="G43" s="195"/>
      <c r="H43" s="196"/>
    </row>
    <row r="44" spans="1:8" ht="14.45" customHeight="1">
      <c r="A44" s="40"/>
      <c r="B44" s="147"/>
      <c r="C44" s="155"/>
      <c r="D44" s="195"/>
      <c r="E44" s="195"/>
      <c r="F44" s="195"/>
      <c r="G44" s="195"/>
      <c r="H44" s="196"/>
    </row>
    <row r="45" spans="1:8" ht="14.45" customHeight="1">
      <c r="A45" s="40"/>
      <c r="B45" s="147"/>
      <c r="C45" s="155"/>
      <c r="D45" s="195"/>
      <c r="E45" s="195"/>
      <c r="F45" s="195"/>
      <c r="G45" s="195"/>
      <c r="H45" s="196"/>
    </row>
    <row r="46" spans="1:8">
      <c r="A46" s="40"/>
      <c r="B46" s="147"/>
      <c r="C46" s="155"/>
      <c r="D46" s="195"/>
      <c r="E46" s="195"/>
      <c r="F46" s="195"/>
      <c r="G46" s="195"/>
      <c r="H46" s="196"/>
    </row>
    <row r="47" spans="1:8">
      <c r="A47" s="43"/>
      <c r="B47" s="18"/>
      <c r="C47" s="155"/>
      <c r="D47" s="195"/>
      <c r="E47" s="195"/>
      <c r="F47" s="195"/>
      <c r="G47" s="195"/>
      <c r="H47" s="196"/>
    </row>
    <row r="48" spans="1:8">
      <c r="A48" s="43"/>
      <c r="B48" s="18"/>
      <c r="C48" s="155"/>
      <c r="D48" s="195"/>
      <c r="E48" s="195"/>
      <c r="F48" s="195"/>
      <c r="G48" s="195"/>
      <c r="H48" s="196"/>
    </row>
    <row r="49" spans="1:13">
      <c r="A49" s="45"/>
      <c r="B49" s="36"/>
      <c r="C49" s="156"/>
      <c r="D49" s="195"/>
      <c r="E49" s="195"/>
      <c r="F49" s="195"/>
      <c r="G49" s="195"/>
      <c r="H49" s="196"/>
    </row>
    <row r="50" spans="1:13">
      <c r="A50" s="43"/>
      <c r="B50" s="18"/>
      <c r="C50" s="18"/>
      <c r="D50" s="195"/>
      <c r="E50" s="195"/>
      <c r="F50" s="195"/>
      <c r="G50" s="195"/>
      <c r="H50" s="196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28" zoomScaleNormal="100" zoomScaleSheetLayoutView="100" zoomScalePageLayoutView="90" workbookViewId="0">
      <selection activeCell="K29" sqref="K2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4" t="s">
        <v>273</v>
      </c>
      <c r="B6" s="215"/>
      <c r="C6" s="215"/>
      <c r="D6" s="215"/>
      <c r="E6" s="215"/>
      <c r="F6" s="215"/>
      <c r="G6" s="215"/>
      <c r="H6" s="216"/>
    </row>
    <row r="7" spans="1:8" ht="21.6" customHeight="1">
      <c r="A7" s="214"/>
      <c r="B7" s="215"/>
      <c r="C7" s="215"/>
      <c r="D7" s="215"/>
      <c r="E7" s="215"/>
      <c r="F7" s="215"/>
      <c r="G7" s="215"/>
      <c r="H7" s="216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3" t="s">
        <v>287</v>
      </c>
      <c r="D8" s="213"/>
      <c r="E8" s="213"/>
      <c r="F8" s="83">
        <v>1</v>
      </c>
      <c r="G8" s="145" t="s">
        <v>384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21167</v>
      </c>
      <c r="B9" s="18"/>
      <c r="C9" s="217"/>
      <c r="D9" s="217"/>
      <c r="E9" s="217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>Код метода: 47</v>
      </c>
      <c r="B10" s="18"/>
      <c r="C10" s="217"/>
      <c r="D10" s="217"/>
      <c r="E10" s="217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44681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0.61805555555555558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0.65277777777777779</v>
      </c>
      <c r="C14" s="63"/>
      <c r="D14" s="116" t="s">
        <v>237</v>
      </c>
      <c r="E14" s="112"/>
      <c r="F14" s="112"/>
      <c r="G14" s="96" t="str">
        <f>КАГ!G10</f>
        <v>Стрельникова И.В.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87" t="str">
        <f>КАГ!B11</f>
        <v>Уханов А.М.</v>
      </c>
      <c r="C15" s="18"/>
      <c r="D15" s="116" t="s">
        <v>234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24505</v>
      </c>
      <c r="C16" s="18"/>
      <c r="D16" s="116" t="s">
        <v>374</v>
      </c>
      <c r="E16" s="112"/>
      <c r="F16" s="112"/>
      <c r="G16" s="96" t="str">
        <f>КАГ!G12</f>
        <v>Билан Н.В.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55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6544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15:00</v>
      </c>
      <c r="H20" s="118">
        <f>КАГ!H16</f>
        <v>1877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0" t="s">
        <v>453</v>
      </c>
      <c r="B23" s="221"/>
      <c r="C23" s="221"/>
      <c r="D23" s="221"/>
      <c r="E23" s="221"/>
      <c r="F23" s="221"/>
      <c r="G23" s="221"/>
      <c r="H23" s="222"/>
    </row>
    <row r="24" spans="1:8" ht="14.45" customHeight="1">
      <c r="A24" s="223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223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223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223"/>
      <c r="B27" s="221"/>
      <c r="C27" s="221"/>
      <c r="D27" s="221"/>
      <c r="E27" s="221"/>
      <c r="F27" s="221"/>
      <c r="G27" s="221"/>
      <c r="H27" s="222"/>
    </row>
    <row r="28" spans="1:8" ht="14.45" customHeight="1">
      <c r="A28" s="223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223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223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22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223"/>
      <c r="B32" s="221"/>
      <c r="C32" s="221"/>
      <c r="D32" s="221"/>
      <c r="E32" s="221"/>
      <c r="F32" s="221"/>
      <c r="G32" s="221"/>
      <c r="H32" s="222"/>
    </row>
    <row r="33" spans="1:8" ht="14.45" customHeight="1">
      <c r="A33" s="223"/>
      <c r="B33" s="221"/>
      <c r="C33" s="221"/>
      <c r="D33" s="221"/>
      <c r="E33" s="221"/>
      <c r="F33" s="221"/>
      <c r="G33" s="221"/>
      <c r="H33" s="222"/>
    </row>
    <row r="34" spans="1:8" ht="14.45" customHeight="1">
      <c r="A34" s="223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223"/>
      <c r="B35" s="221"/>
      <c r="C35" s="221"/>
      <c r="D35" s="221"/>
      <c r="E35" s="221"/>
      <c r="F35" s="221"/>
      <c r="G35" s="221"/>
      <c r="H35" s="222"/>
    </row>
    <row r="36" spans="1:8" ht="14.45" customHeight="1">
      <c r="A36" s="223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223"/>
      <c r="B37" s="221"/>
      <c r="C37" s="221"/>
      <c r="D37" s="221"/>
      <c r="E37" s="221"/>
      <c r="F37" s="221"/>
      <c r="G37" s="221"/>
      <c r="H37" s="222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194" t="s">
        <v>451</v>
      </c>
      <c r="E40" s="218"/>
      <c r="F40" s="218"/>
      <c r="G40" s="218"/>
      <c r="H40" s="219"/>
    </row>
    <row r="41" spans="1:8" ht="14.45" customHeight="1">
      <c r="A41" s="37"/>
      <c r="B41" s="33"/>
      <c r="C41" s="148"/>
      <c r="D41" s="218"/>
      <c r="E41" s="218"/>
      <c r="F41" s="218"/>
      <c r="G41" s="218"/>
      <c r="H41" s="219"/>
    </row>
    <row r="42" spans="1:8" ht="14.45" customHeight="1">
      <c r="A42" s="37"/>
      <c r="B42" s="33"/>
      <c r="C42" s="148"/>
      <c r="D42" s="218"/>
      <c r="E42" s="218"/>
      <c r="F42" s="218"/>
      <c r="G42" s="218"/>
      <c r="H42" s="219"/>
    </row>
    <row r="43" spans="1:8" ht="14.45" customHeight="1">
      <c r="A43" s="37"/>
      <c r="B43" s="33"/>
      <c r="C43" s="148"/>
      <c r="D43" s="218"/>
      <c r="E43" s="218"/>
      <c r="F43" s="218"/>
      <c r="G43" s="218"/>
      <c r="H43" s="219"/>
    </row>
    <row r="44" spans="1:8" ht="14.45" customHeight="1">
      <c r="A44" s="37"/>
      <c r="B44" s="33"/>
      <c r="C44" s="148"/>
      <c r="D44" s="218"/>
      <c r="E44" s="218"/>
      <c r="F44" s="218"/>
      <c r="G44" s="218"/>
      <c r="H44" s="219"/>
    </row>
    <row r="45" spans="1:8" ht="14.45" customHeight="1">
      <c r="A45" s="37"/>
      <c r="B45" s="33"/>
      <c r="C45" s="148"/>
      <c r="D45" s="218"/>
      <c r="E45" s="218"/>
      <c r="F45" s="218"/>
      <c r="G45" s="218"/>
      <c r="H45" s="219"/>
    </row>
    <row r="46" spans="1:8" ht="14.45" customHeight="1">
      <c r="A46" s="37"/>
      <c r="B46" s="33"/>
      <c r="C46" s="148"/>
      <c r="D46" s="218"/>
      <c r="E46" s="218"/>
      <c r="F46" s="218"/>
      <c r="G46" s="218"/>
      <c r="H46" s="219"/>
    </row>
    <row r="47" spans="1:8" ht="14.45" customHeight="1">
      <c r="A47" s="43"/>
      <c r="B47" s="18"/>
      <c r="C47" s="148"/>
      <c r="D47" s="218"/>
      <c r="E47" s="218"/>
      <c r="F47" s="218"/>
      <c r="G47" s="218"/>
      <c r="H47" s="219"/>
    </row>
    <row r="48" spans="1:8" ht="14.45" customHeight="1">
      <c r="A48" s="43"/>
      <c r="B48" s="18"/>
      <c r="C48" s="148"/>
      <c r="D48" s="218"/>
      <c r="E48" s="218"/>
      <c r="F48" s="218"/>
      <c r="G48" s="218"/>
      <c r="H48" s="219"/>
    </row>
    <row r="49" spans="1:8" ht="14.45" customHeight="1">
      <c r="A49" s="43"/>
      <c r="B49" s="18"/>
      <c r="C49" s="148"/>
      <c r="D49" s="218"/>
      <c r="E49" s="218"/>
      <c r="F49" s="218"/>
      <c r="G49" s="218"/>
      <c r="H49" s="219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445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G17" sqref="G17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44681</v>
      </c>
      <c r="C2" s="186" t="str">
        <f>IF(ЧКВ!A6=Вмешательства!D4,Вмешательства!K7,Вмешательства!K9)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0" t="s">
        <v>260</v>
      </c>
      <c r="B4" s="181" t="s">
        <v>133</v>
      </c>
      <c r="C4" s="182" t="s">
        <v>15</v>
      </c>
      <c r="D4" s="183" t="str">
        <f>КАГ!$B$11</f>
        <v>Уханов А.М.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24505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55</v>
      </c>
    </row>
    <row r="7" spans="1:4">
      <c r="A7" s="43"/>
      <c r="B7" s="18"/>
      <c r="C7" s="124" t="s">
        <v>12</v>
      </c>
      <c r="D7" s="126">
        <f>КАГ!$B$14</f>
        <v>6544</v>
      </c>
    </row>
    <row r="8" spans="1:4">
      <c r="A8" s="127" t="str">
        <f>ЧКВ!$A$9</f>
        <v>Код модели: 21167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4" t="s">
        <v>13</v>
      </c>
      <c r="D10" s="185">
        <f>КАГ!$B$8</f>
        <v>44681</v>
      </c>
    </row>
    <row r="11" spans="1:4">
      <c r="A11" s="32"/>
      <c r="B11" s="136"/>
      <c r="C11" s="136"/>
      <c r="D11" s="137"/>
    </row>
    <row r="12" spans="1:4" ht="18.75" customHeight="1">
      <c r="A12" s="171" t="s">
        <v>416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88" t="s">
        <v>413</v>
      </c>
      <c r="C13" s="170"/>
      <c r="D13" s="175">
        <v>1</v>
      </c>
    </row>
    <row r="14" spans="1:4" ht="27.75" customHeight="1">
      <c r="A14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89" t="s">
        <v>406</v>
      </c>
      <c r="C14" s="168"/>
      <c r="D14" s="175">
        <v>1</v>
      </c>
    </row>
    <row r="15" spans="1:4" ht="27.75" customHeight="1">
      <c r="A15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89" t="s">
        <v>404</v>
      </c>
      <c r="C15" s="168" t="s">
        <v>174</v>
      </c>
      <c r="D15" s="175">
        <v>1</v>
      </c>
    </row>
    <row r="16" spans="1:4" ht="27.75" customHeight="1">
      <c r="A16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89" t="s">
        <v>394</v>
      </c>
      <c r="C16" s="168" t="s">
        <v>177</v>
      </c>
      <c r="D16" s="175">
        <v>1</v>
      </c>
    </row>
    <row r="17" spans="1:4" ht="27.75" customHeight="1">
      <c r="A17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89" t="s">
        <v>394</v>
      </c>
      <c r="C17" s="168" t="s">
        <v>104</v>
      </c>
      <c r="D17" s="176">
        <v>1</v>
      </c>
    </row>
    <row r="18" spans="1:4" ht="27.75" customHeight="1">
      <c r="A18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89" t="s">
        <v>403</v>
      </c>
      <c r="C18" s="168"/>
      <c r="D18" s="176">
        <v>1</v>
      </c>
    </row>
    <row r="19" spans="1:4" ht="27.75" customHeight="1">
      <c r="A19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89"/>
      <c r="C19" s="168"/>
      <c r="D19" s="176"/>
    </row>
    <row r="20" spans="1:4" ht="27.75" customHeight="1">
      <c r="A20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0"/>
      <c r="C20" s="168"/>
      <c r="D20" s="176"/>
    </row>
    <row r="21" spans="1:4" ht="27.75" customHeight="1">
      <c r="A21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89"/>
      <c r="C21" s="168"/>
      <c r="D21" s="177"/>
    </row>
    <row r="22" spans="1:4" ht="27.75" customHeight="1">
      <c r="A22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1"/>
      <c r="C22" s="168"/>
      <c r="D22" s="177"/>
    </row>
    <row r="23" spans="1:4" ht="27.75" customHeight="1">
      <c r="A2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1"/>
      <c r="C23" s="168"/>
      <c r="D23" s="177"/>
    </row>
    <row r="24" spans="1:4" ht="27.75" customHeight="1">
      <c r="A24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1"/>
      <c r="C24" s="169"/>
      <c r="D24" s="177"/>
    </row>
    <row r="25" spans="1:4" ht="27.75" customHeight="1">
      <c r="A25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2"/>
      <c r="C25" s="178"/>
      <c r="D25" s="179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objects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380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294</v>
      </c>
      <c r="D7" s="5" t="s">
        <v>196</v>
      </c>
      <c r="F7" t="s">
        <v>96</v>
      </c>
      <c r="G7">
        <v>323500</v>
      </c>
      <c r="I7" t="s">
        <v>292</v>
      </c>
      <c r="K7" t="s">
        <v>379</v>
      </c>
    </row>
    <row r="8" spans="1:15">
      <c r="A8" s="10">
        <v>10.6</v>
      </c>
      <c r="B8" s="9"/>
      <c r="C8" s="10" t="s">
        <v>80</v>
      </c>
      <c r="D8" s="5" t="s">
        <v>312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418</v>
      </c>
    </row>
    <row r="10" spans="1:15">
      <c r="A10" s="10">
        <v>13.8</v>
      </c>
      <c r="B10" s="2"/>
      <c r="C10" s="10" t="s">
        <v>295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296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297</v>
      </c>
      <c r="D12" s="5" t="s">
        <v>20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298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299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300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301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302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303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4" t="s">
        <v>309</v>
      </c>
      <c r="D28" s="5" t="s">
        <v>310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4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4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4" t="s">
        <v>305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4" t="s">
        <v>304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4" t="s">
        <v>306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4" t="s">
        <v>82</v>
      </c>
      <c r="D34" s="5" t="s">
        <v>307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4" t="s">
        <v>84</v>
      </c>
      <c r="D35" s="5" t="s">
        <v>308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311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zoomScaleNormal="100" workbookViewId="0">
      <selection activeCell="C4" sqref="C4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Sprinter Legend</v>
      </c>
      <c r="W2" s="139" t="str">
        <f>IFERROR(INDEX(Расходка[Наименование расходного материала],MATCH(Расходка[№],Поиск_расходки[Индекс6],0)),"")</f>
        <v>Intuition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1</v>
      </c>
      <c r="I4" s="140">
        <f>IF(ISNUMBER(SEARCH('Карта учёта'!$B$17,Расходка[Наименование расходного материала])),MAX($I$1:I3)+1,0)</f>
        <v>1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399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400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1" t="s">
        <v>390</v>
      </c>
    </row>
    <row r="14" spans="1:37">
      <c r="A14">
        <v>13</v>
      </c>
      <c r="B14" t="s">
        <v>3</v>
      </c>
      <c r="C14" t="s">
        <v>401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2" t="s">
        <v>391</v>
      </c>
    </row>
    <row r="15" spans="1:37">
      <c r="A15">
        <v>14</v>
      </c>
      <c r="B15" t="s">
        <v>3</v>
      </c>
      <c r="C15" t="s">
        <v>440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423</v>
      </c>
      <c r="AI15">
        <v>218190</v>
      </c>
      <c r="AJ15" s="162" t="s">
        <v>392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402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114</v>
      </c>
    </row>
    <row r="18" spans="1:33">
      <c r="A18">
        <v>17</v>
      </c>
      <c r="B18" t="s">
        <v>3</v>
      </c>
      <c r="C18" t="s">
        <v>430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115</v>
      </c>
    </row>
    <row r="19" spans="1:33">
      <c r="A19">
        <v>18</v>
      </c>
      <c r="B19" t="s">
        <v>3</v>
      </c>
      <c r="C19" s="1" t="s">
        <v>403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116</v>
      </c>
    </row>
    <row r="20" spans="1:33">
      <c r="A20">
        <v>19</v>
      </c>
      <c r="B20" t="s">
        <v>6</v>
      </c>
      <c r="C20" s="163" t="s">
        <v>404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117</v>
      </c>
    </row>
    <row r="21" spans="1:33">
      <c r="A21">
        <v>20</v>
      </c>
      <c r="B21" t="s">
        <v>6</v>
      </c>
      <c r="C21" s="193" t="s">
        <v>434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118</v>
      </c>
    </row>
    <row r="22" spans="1:33">
      <c r="A22">
        <v>21</v>
      </c>
      <c r="B22" t="s">
        <v>6</v>
      </c>
      <c r="C22" s="193" t="s">
        <v>433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119</v>
      </c>
    </row>
    <row r="23" spans="1:33">
      <c r="A23">
        <v>22</v>
      </c>
      <c r="B23" t="s">
        <v>6</v>
      </c>
      <c r="C23" s="1" t="s">
        <v>348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120</v>
      </c>
    </row>
    <row r="24" spans="1:33">
      <c r="A24">
        <v>23</v>
      </c>
      <c r="B24" t="s">
        <v>123</v>
      </c>
      <c r="C24" s="1" t="s">
        <v>405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121</v>
      </c>
    </row>
    <row r="25" spans="1:33">
      <c r="A25">
        <v>24</v>
      </c>
      <c r="B25" t="s">
        <v>123</v>
      </c>
      <c r="C25" s="1" t="s">
        <v>431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377</v>
      </c>
    </row>
    <row r="26" spans="1:33">
      <c r="A26">
        <v>25</v>
      </c>
      <c r="B26" t="s">
        <v>4</v>
      </c>
      <c r="C26" t="s">
        <v>406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378</v>
      </c>
    </row>
    <row r="27" spans="1:33">
      <c r="A27">
        <v>26</v>
      </c>
      <c r="B27" t="s">
        <v>4</v>
      </c>
      <c r="C27" t="s">
        <v>407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408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424</v>
      </c>
    </row>
    <row r="29" spans="1:33">
      <c r="A29">
        <v>28</v>
      </c>
      <c r="B29" t="s">
        <v>4</v>
      </c>
      <c r="C29" t="s">
        <v>409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435</v>
      </c>
    </row>
    <row r="30" spans="1:33">
      <c r="A30">
        <v>29</v>
      </c>
      <c r="B30" t="s">
        <v>4</v>
      </c>
      <c r="C30" t="s">
        <v>415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162</v>
      </c>
    </row>
    <row r="31" spans="1:33">
      <c r="A31">
        <v>30</v>
      </c>
      <c r="B31" t="s">
        <v>4</v>
      </c>
      <c r="C31" t="s">
        <v>410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165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167</v>
      </c>
    </row>
    <row r="33" spans="1:33">
      <c r="A33">
        <v>32</v>
      </c>
      <c r="B33" t="s">
        <v>4</v>
      </c>
      <c r="C33" t="s">
        <v>422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438</v>
      </c>
    </row>
    <row r="34" spans="1:33">
      <c r="A34">
        <v>33</v>
      </c>
      <c r="B34" t="s">
        <v>4</v>
      </c>
      <c r="C34" t="s">
        <v>421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166</v>
      </c>
    </row>
    <row r="35" spans="1:33">
      <c r="A35">
        <v>34</v>
      </c>
      <c r="B35" t="s">
        <v>371</v>
      </c>
      <c r="C35" s="1" t="s">
        <v>412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439</v>
      </c>
    </row>
    <row r="36" spans="1:33">
      <c r="A36">
        <v>35</v>
      </c>
      <c r="B36" t="s">
        <v>381</v>
      </c>
      <c r="C36" t="s">
        <v>413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169</v>
      </c>
    </row>
    <row r="37" spans="1:33">
      <c r="A37">
        <v>36</v>
      </c>
      <c r="B37" t="s">
        <v>383</v>
      </c>
      <c r="C37" s="1" t="s">
        <v>414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170</v>
      </c>
    </row>
    <row r="38" spans="1:33">
      <c r="A38">
        <v>37</v>
      </c>
      <c r="B38" t="s">
        <v>271</v>
      </c>
      <c r="C38" s="1" t="s">
        <v>419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425</v>
      </c>
    </row>
    <row r="39" spans="1:33">
      <c r="C39" s="1"/>
      <c r="AF39" s="4" t="s">
        <v>6</v>
      </c>
      <c r="AG39" s="4" t="s">
        <v>426</v>
      </c>
    </row>
    <row r="40" spans="1:33">
      <c r="AF40" s="4" t="s">
        <v>6</v>
      </c>
      <c r="AG40" s="4" t="s">
        <v>427</v>
      </c>
    </row>
    <row r="41" spans="1:33">
      <c r="AF41" s="4" t="s">
        <v>6</v>
      </c>
      <c r="AG41" s="4" t="s">
        <v>441</v>
      </c>
    </row>
    <row r="42" spans="1:33">
      <c r="AF42" s="4" t="s">
        <v>6</v>
      </c>
      <c r="AG42" s="4" t="s">
        <v>428</v>
      </c>
    </row>
    <row r="43" spans="1:33">
      <c r="AF43" s="4" t="s">
        <v>6</v>
      </c>
      <c r="AG43" s="4" t="s">
        <v>442</v>
      </c>
    </row>
    <row r="44" spans="1:33">
      <c r="AF44" s="4" t="s">
        <v>6</v>
      </c>
      <c r="AG44" s="4" t="s">
        <v>177</v>
      </c>
    </row>
    <row r="45" spans="1:33">
      <c r="AF45" s="4" t="s">
        <v>6</v>
      </c>
      <c r="AG45" s="4" t="s">
        <v>171</v>
      </c>
    </row>
    <row r="46" spans="1:33">
      <c r="AF46" s="4" t="s">
        <v>6</v>
      </c>
      <c r="AG46" s="4" t="s">
        <v>172</v>
      </c>
    </row>
    <row r="47" spans="1:33">
      <c r="AF47" s="4" t="s">
        <v>6</v>
      </c>
      <c r="AG47" s="4" t="s">
        <v>173</v>
      </c>
    </row>
    <row r="48" spans="1:33">
      <c r="C48" s="1"/>
      <c r="AF48" s="4" t="s">
        <v>6</v>
      </c>
      <c r="AG48" s="4" t="s">
        <v>174</v>
      </c>
    </row>
    <row r="49" spans="32:33">
      <c r="AF49" s="4" t="s">
        <v>6</v>
      </c>
      <c r="AG49" s="4" t="s">
        <v>436</v>
      </c>
    </row>
    <row r="50" spans="32:33">
      <c r="AF50" s="4" t="s">
        <v>6</v>
      </c>
      <c r="AG50" s="4" t="s">
        <v>175</v>
      </c>
    </row>
    <row r="51" spans="32:33">
      <c r="AF51" s="4" t="s">
        <v>6</v>
      </c>
      <c r="AG51" s="4" t="s">
        <v>176</v>
      </c>
    </row>
    <row r="52" spans="32:33">
      <c r="AF52" s="4" t="s">
        <v>6</v>
      </c>
      <c r="AG52" s="4" t="s">
        <v>189</v>
      </c>
    </row>
    <row r="53" spans="32:33">
      <c r="AF53" s="4" t="s">
        <v>6</v>
      </c>
      <c r="AG53" s="4" t="s">
        <v>111</v>
      </c>
    </row>
    <row r="54" spans="32:33">
      <c r="AF54" s="4" t="s">
        <v>6</v>
      </c>
      <c r="AG54" s="4" t="s">
        <v>163</v>
      </c>
    </row>
    <row r="55" spans="32:33">
      <c r="AF55" s="4" t="s">
        <v>6</v>
      </c>
      <c r="AG55" s="4" t="s">
        <v>178</v>
      </c>
    </row>
    <row r="56" spans="32:33">
      <c r="AF56" s="4" t="s">
        <v>6</v>
      </c>
      <c r="AG56" s="4" t="s">
        <v>168</v>
      </c>
    </row>
    <row r="57" spans="32:33">
      <c r="AF57" s="4" t="s">
        <v>6</v>
      </c>
      <c r="AG57" s="4" t="s">
        <v>432</v>
      </c>
    </row>
    <row r="58" spans="32:33">
      <c r="AF58" s="4" t="s">
        <v>6</v>
      </c>
      <c r="AG58" s="4" t="s">
        <v>179</v>
      </c>
    </row>
    <row r="59" spans="32:33">
      <c r="AF59" s="4" t="s">
        <v>6</v>
      </c>
      <c r="AG59" s="4" t="s">
        <v>437</v>
      </c>
    </row>
    <row r="60" spans="32:33">
      <c r="AF60" s="4" t="s">
        <v>6</v>
      </c>
      <c r="AG60" s="4" t="s">
        <v>180</v>
      </c>
    </row>
    <row r="61" spans="32:33">
      <c r="AF61" s="4" t="s">
        <v>6</v>
      </c>
      <c r="AG61" s="4" t="s">
        <v>181</v>
      </c>
    </row>
    <row r="62" spans="32:33">
      <c r="AF62" s="4" t="s">
        <v>6</v>
      </c>
      <c r="AG62" s="4" t="s">
        <v>188</v>
      </c>
    </row>
    <row r="63" spans="32:33">
      <c r="AF63" s="4" t="s">
        <v>6</v>
      </c>
      <c r="AG63" s="4" t="s">
        <v>116</v>
      </c>
    </row>
    <row r="64" spans="32:33">
      <c r="AF64" s="4" t="s">
        <v>6</v>
      </c>
      <c r="AG64" s="4" t="s">
        <v>182</v>
      </c>
    </row>
    <row r="65" spans="32:33">
      <c r="AF65" s="4" t="s">
        <v>6</v>
      </c>
      <c r="AG65" s="4" t="s">
        <v>183</v>
      </c>
    </row>
    <row r="66" spans="32:33">
      <c r="AF66" s="4" t="s">
        <v>6</v>
      </c>
      <c r="AG66" s="4" t="s">
        <v>184</v>
      </c>
    </row>
    <row r="67" spans="32:33">
      <c r="AF67" s="4" t="s">
        <v>6</v>
      </c>
      <c r="AG67" s="4" t="s">
        <v>185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187</v>
      </c>
    </row>
    <row r="70" spans="32:33">
      <c r="AF70" s="4" t="s">
        <v>6</v>
      </c>
      <c r="AG70" s="4" t="s">
        <v>376</v>
      </c>
    </row>
    <row r="71" spans="32:33">
      <c r="AF71" s="4" t="s">
        <v>6</v>
      </c>
      <c r="AG71" s="4" t="s">
        <v>120</v>
      </c>
    </row>
    <row r="72" spans="32:33">
      <c r="AF72" s="4" t="s">
        <v>6</v>
      </c>
      <c r="AG72" s="4" t="s">
        <v>121</v>
      </c>
    </row>
    <row r="73" spans="32:33">
      <c r="AF73" s="4" t="s">
        <v>6</v>
      </c>
      <c r="AG73" s="4" t="s">
        <v>164</v>
      </c>
    </row>
    <row r="74" spans="32:33">
      <c r="AF74" s="4" t="s">
        <v>6</v>
      </c>
      <c r="AG74" s="4" t="s">
        <v>443</v>
      </c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31" zoomScale="90" zoomScaleNormal="90" workbookViewId="0">
      <selection activeCell="C64" sqref="C64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429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4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2022-04-30T12:46:49Z</cp:lastPrinted>
  <dcterms:created xsi:type="dcterms:W3CDTF">2015-06-05T18:19:34Z</dcterms:created>
  <dcterms:modified xsi:type="dcterms:W3CDTF">2022-06-11T07:08:11Z</dcterms:modified>
</cp:coreProperties>
</file>