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25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J8" i="1" s="1"/>
  <c r="N8" i="1"/>
  <c r="F6" i="1"/>
  <c r="I6" i="1"/>
  <c r="G7" i="1"/>
  <c r="E6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N11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T2" i="1" l="1"/>
  <c r="E26" i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L37" i="1"/>
  <c r="L38" i="1" s="1"/>
  <c r="Y32" i="1" s="1"/>
  <c r="Y4" i="1"/>
  <c r="Y30" i="1"/>
  <c r="Y15" i="1"/>
  <c r="Y34" i="1"/>
  <c r="Y31" i="1"/>
  <c r="AA37" i="1"/>
  <c r="AA16" i="1"/>
  <c r="AC37" i="1"/>
  <c r="AC16" i="1"/>
  <c r="AB37" i="1"/>
  <c r="AB16" i="1"/>
  <c r="Y37" i="1"/>
  <c r="Y6" i="1"/>
  <c r="Y5" i="1"/>
  <c r="Y28" i="1"/>
  <c r="Y26" i="1"/>
  <c r="Y33" i="1"/>
  <c r="Y8" i="1"/>
  <c r="Y27" i="1"/>
  <c r="Y13" i="1"/>
  <c r="Y19" i="1"/>
  <c r="Y36" i="1"/>
  <c r="Y2" i="1"/>
  <c r="Y3" i="1"/>
  <c r="Y7" i="1"/>
  <c r="Y14" i="1"/>
  <c r="Y9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25" i="1" l="1"/>
  <c r="Y10" i="1"/>
  <c r="Y21" i="1"/>
  <c r="Y24" i="1"/>
  <c r="Y11" i="1"/>
  <c r="Y29" i="1"/>
  <c r="Y22" i="1"/>
  <c r="Y12" i="1"/>
  <c r="Y20" i="1"/>
  <c r="Y18" i="1"/>
  <c r="Y23" i="1"/>
  <c r="Y35" i="1"/>
  <c r="Y16" i="1"/>
  <c r="Y38" i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<sst xmlns="http://schemas.openxmlformats.org/spreadsheetml/2006/main" count="714" uniqueCount="458">
  <si>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</si>
  <si>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</si>
  <si>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</si>
  <si>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</si>
  <si>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</si>
  <si>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</si>
  <si>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</si>
  <si>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</si>
  <si>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</si>
  <si>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</si>
  <si>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</si>
  <si>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</si>
  <si>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</si>
  <si>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</si>
  <si>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</si>
  <si>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</si>
  <si>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</si>
  <si>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</si>
  <si>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</si>
  <si>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</si>
  <si>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</si>
  <si>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</si>
  <si>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</si>
  <si>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</si>
  <si>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</si>
  <si>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</si>
  <si>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</si>
  <si>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</si>
  <si>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</si>
  <si>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</si>
  <si>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</si>
  <si>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</si>
  <si>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</si>
  <si>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</si>
  <si>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</si>
  <si>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</si>
  <si>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</si>
  <si>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</si>
  <si>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</si>
  <si>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</si>
  <si>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</si>
  <si>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</si>
  <si>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</si>
  <si>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</si>
  <si>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</si>
  <si>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</si>
  <si>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</si>
  <si>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</si>
  <si>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</si>
  <si>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</si>
  <si>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</si>
  <si>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</si>
  <si>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</si>
  <si>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</si>
  <si>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</si>
  <si>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</si>
  <si>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</si>
  <si>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</si>
  <si>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</si>
  <si>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</si>
  <si>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</si>
  <si>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</si>
  <si>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</si>
  <si>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</si>
  <si>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</si>
  <si>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</si>
  <si>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</si>
  <si>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</si>
  <si>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</si>
  <si>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</si>
  <si>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</si>
  <si>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</si>
  <si>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</si>
  <si>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</si>
  <si>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</si>
  <si>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</si>
  <si>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</si>
  <si>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</si>
  <si>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</si>
  <si>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</si>
  <si>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</si>
  <si>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</si>
  <si>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</si>
  <si>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</si>
  <si>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</si>
  <si>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</si>
  <si>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</si>
  <si>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</si>
  <si>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</si>
  <si>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</si>
  <si>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</si>
  <si>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</si>
  <si>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</si>
  <si>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</si>
  <si>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</si>
  <si>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</si>
  <si>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</si>
  <si>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</si>
  <si>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</si>
  <si>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</si>
  <si>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</si>
  <si>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</si>
  <si>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</si>
  <si>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</si>
  <si>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</si>
  <si>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</si>
  <si>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</si>
  <si>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</si>
  <si>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</si>
  <si>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</si>
  <si>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</si>
  <si>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</si>
  <si>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</si>
  <si>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</si>
  <si>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</si>
  <si>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</si>
  <si>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</si>
  <si>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</si>
  <si>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</si>
  <si>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</si>
  <si>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</si>
  <si>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</si>
  <si>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</si>
  <si>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</si>
  <si>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</si>
  <si>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</si>
  <si>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</si>
  <si>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</si>
  <si>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</si>
  <si>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</si>
  <si>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</si>
  <si>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</si>
  <si>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</si>
  <si>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</si>
  <si>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</si>
  <si>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</si>
  <si>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</si>
  <si>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</si>
  <si>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</si>
  <si>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</si>
  <si>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</si>
  <si>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</si>
  <si>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</si>
  <si>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</si>
  <si>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</si>
  <si>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</si>
  <si>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</si>
  <si>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</si>
  <si>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</si>
  <si>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</si>
  <si>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</si>
  <si>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</si>
  <si>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</si>
  <si>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</si>
  <si>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</si>
  <si>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</si>
  <si>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</si>
  <si>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</si>
  <si>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</si>
  <si>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</si>
  <si>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</si>
  <si>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</si>
  <si>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</si>
  <si>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</si>
  <si>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</si>
  <si>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</si>
  <si>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</si>
  <si>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</si>
  <si>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</si>
  <si>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</si>
  <si>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</si>
  <si>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</si>
  <si>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</si>
  <si>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</si>
  <si>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</si>
  <si>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</si>
  <si>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</si>
  <si>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</si>
  <si>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</si>
  <si>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</si>
  <si>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</si>
  <si>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</si>
  <si>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</si>
  <si>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</si>
  <si>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</si>
  <si>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</si>
  <si>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</si>
  <si>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</si>
  <si>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</si>
  <si>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</si>
  <si>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</si>
  <si>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</si>
  <si>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</si>
  <si>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</si>
  <si>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</si>
  <si>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</si>
  <si>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</si>
  <si>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</si>
  <si>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</si>
  <si>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</si>
  <si>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</si>
  <si>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</si>
  <si>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</si>
  <si>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</si>
  <si>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</si>
  <si>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</si>
  <si>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</si>
  <si>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</si>
  <si>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</si>
  <si>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</si>
  <si>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</si>
  <si>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</si>
  <si>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</si>
  <si>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</si>
  <si>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</si>
  <si>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</si>
  <si>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</si>
  <si>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</si>
  <si>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</si>
  <si>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</si>
  <si>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</si>
  <si>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</si>
  <si>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</si>
  <si>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</si>
  <si>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</si>
  <si>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</si>
  <si>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</si>
  <si>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</si>
  <si>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</si>
  <si>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</si>
  <si>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</si>
  <si>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</si>
  <si>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</si>
  <si>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</si>
  <si>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</si>
  <si>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</si>
  <si>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</si>
  <si>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</si>
  <si>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</si>
  <si>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</si>
  <si>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</si>
  <si>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</si>
  <si>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</si>
  <si>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</si>
  <si>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</si>
  <si>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</si>
  <si>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</si>
  <si>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</si>
  <si>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</si>
  <si>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</si>
  <si>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</si>
  <si>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</si>
  <si>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</si>
  <si>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</si>
  <si>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</si>
  <si>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</si>
  <si>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</si>
  <si>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</si>
  <si>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</si>
  <si>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</si>
  <si>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</si>
  <si>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</si>
  <si>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</si>
  <si>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</si>
  <si>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</si>
  <si>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</si>
  <si>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</si>
  <si>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</si>
  <si>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</si>
  <si>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</si>
  <si>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</si>
  <si>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</si>
  <si>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</si>
  <si>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</si>
  <si>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</si>
  <si>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</si>
  <si>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</si>
  <si>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</si>
  <si>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</si>
  <si>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</si>
  <si>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</si>
  <si>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</si>
  <si>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</si>
  <si>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</si>
  <si>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</si>
  <si>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</si>
  <si>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</si>
  <si>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</si>
  <si>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</si>
  <si>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</si>
  <si>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</si>
  <si>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</si>
  <si>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</si>
  <si>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</si>
  <si>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</si>
  <si>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</si>
  <si>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</si>
  <si>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</si>
  <si>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</si>
  <si>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</si>
  <si>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</si>
  <si>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</si>
  <si>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</si>
  <si>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</si>
  <si>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</si>
  <si>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</si>
  <si>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</si>
  <si>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</si>
  <si>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</si>
  <si>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</si>
  <si>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</si>
  <si>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</si>
  <si>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</si>
  <si>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</si>
  <si>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</si>
  <si>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</si>
  <si>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</si>
  <si>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</si>
  <si>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</si>
  <si>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</si>
  <si>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</si>
  <si>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</si>
  <si>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</si>
  <si>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</si>
  <si>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</si>
  <si>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</si>
  <si>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</si>
  <si>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</si>
  <si>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</si>
  <si>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</si>
  <si>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</si>
  <si>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</si>
  <si>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</si>
  <si>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</si>
  <si>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</si>
  <si>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</si>
  <si>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</si>
  <si>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</si>
  <si>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</si>
  <si>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</si>
  <si>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</si>
  <si>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</si>
  <si>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</si>
  <si>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</si>
  <si>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</si>
  <si>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</si>
  <si>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</si>
  <si>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</si>
  <si>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</si>
  <si>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</si>
  <si>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</si>
  <si>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</si>
  <si>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</si>
  <si>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</si>
  <si>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</si>
  <si>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</si>
  <si>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</si>
  <si>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</si>
  <si>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</si>
  <si>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</si>
  <si>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</si>
  <si>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</si>
  <si>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</si>
  <si>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</si>
  <si>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</si>
  <si>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</si>
  <si>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</si>
  <si>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</si>
  <si>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</si>
  <si>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</si>
  <si>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</si>
  <si>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</si>
  <si>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</si>
  <si>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</si>
  <si>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</si>
  <si>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</si>
  <si>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</si>
  <si>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</si>
  <si>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</si>
  <si>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</si>
  <si>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</si>
  <si>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</si>
  <si>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</si>
  <si>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</si>
  <si>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</si>
  <si>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</si>
  <si>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</si>
  <si>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</si>
  <si>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</si>
  <si>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</si>
  <si>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</si>
  <si>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</si>
  <si>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</si>
  <si>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</si>
  <si>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</si>
  <si>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</si>
  <si>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</si>
  <si>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</si>
  <si>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</si>
  <si>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</si>
  <si>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</si>
  <si>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</si>
  <si>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</si>
  <si>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</si>
  <si>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</si>
  <si>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</si>
  <si>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</si>
  <si>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</si>
  <si>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</si>
  <si>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</si>
  <si>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</si>
  <si>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</si>
  <si>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</si>
  <si>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</si>
  <si>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</si>
  <si>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</si>
  <si>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</si>
  <si>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</si>
  <si>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</si>
  <si>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</si>
  <si>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</si>
  <si>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</si>
  <si>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</si>
  <si>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</si>
  <si>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</si>
  <si>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</si>
  <si>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</si>
  <si>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</si>
  <si>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</si>
  <si>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</si>
  <si>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</si>
  <si>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</si>
  <si>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</si>
  <si>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</si>
  <si>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</si>
  <si>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</si>
  <si>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</si>
  <si>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</si>
  <si>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</si>
  <si>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</si>
  <si>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</si>
  <si>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</si>
  <si>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</si>
  <si>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</si>
  <si>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Правый</t>
  </si>
  <si>
    <t>Багаева Т.А.</t>
  </si>
  <si>
    <t>16:00</t>
  </si>
  <si>
    <t>А.М. Казанцева</t>
  </si>
  <si>
    <t>И/О старшей мед.сетры: А.М. Казанцева</t>
  </si>
  <si>
    <t>проходим, контуры неровные.</t>
  </si>
  <si>
    <t>бифуркационный стеноз проксимального сегмента (1,1,0) - стеноз ПНА 80%, стеноз устья ДВ 40%,  стеноз пркос/3 ДВ 85%. Пролонгированный стеноз среднего сегмента 70%. Антеградный кровоток TIMI 3.</t>
  </si>
  <si>
    <t>стеноз пркосимального сегмента 30%. Антеградный кровоток TIMI III.</t>
  </si>
  <si>
    <t>неровность контуров пркосимального сегмента, стенозы среднего сегмента 30%, тотальная тромботическая окклюзия на уровне границы среднего и дистального сегмента, TTG4, стеноз в зоне "креста" ПКА 80%, стеноз устья ЗМЖВ 30%. Антеградный кровоток TIMI 0. Выраженный межсистемный коллатеральный кровоток из СВ ПНА с ретроградным контрастированием ЗБВ и ЗМЖВ. Rentrop 2.</t>
  </si>
  <si>
    <t>С учётом клинических данных, ЭКГ, КАГ совместно с деж.кардиологом Мусиновым И.С. принято решение о целесообразности реваскуляризации ПКА.</t>
  </si>
  <si>
    <t>50 ml</t>
  </si>
  <si>
    <t>200 ml</t>
  </si>
  <si>
    <t>1. Контроль места пункции, повязка  на руке 6ч. 2) Консультация кардиохиуррга.</t>
  </si>
  <si>
    <t>Устье ПКА катетеризировано проводниковым катетером Launcher JR 4.0 6Fr. Коронарный проводник Intuition заведен в дистальный сегмент ЗБВ, Cougar XT в дистальный сегмент ЗМЖВ.  Выполнено 6 пассажей аспирационным катетером Hunter - удалены тромботические массы от 2 - 12 мм. Реканализация. С учётом массивного тромбоза коронарной артерии принято решение вести эптифибатид 1 флакон по схеме. Выполнена ангиоплоастика зоны "креста" ПКА БК Sprinter Legend 2,0-15 мм, давлением 14 атм. В зону остаточного стеноза дистального сегмента с частичным покрытием прокс/3 крупной ЗБВ  имплантирован DES NanoMed 3,5-28, давлением 12-16 атм. На контрольных съёмках ангиографический результат удовлетворительный, признаков краевых диссекций, тромбоза ПКА нет. Антеградный кровоток по ПКА восстановлен до TIMI III, устье ЗМЖВ нескомпрометировано, кровоток TIMI III. Пациентка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</si>
</sst>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0" fontId="57" fillId="0" borderId="40" xfId="0" applyFont="1" applyBorder="1" applyProtection="1">
      <protection locked="0"/>
    </xf>
    <xf numFmtId="0" fontId="14" fillId="0" borderId="7" xfId="0" applyNumberFormat="1" applyFont="1" applyBorder="1" applyAlignment="1" applyProtection="1">
      <alignment horizontal="left" vertical="center"/>
      <protection locked="0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45" fillId="0" borderId="11" xfId="0" applyFont="1" applyBorder="1" applyAlignment="1" applyProtection="1">
      <alignment horizontal="justify" vertical="top" wrapText="1"/>
      <protection locked="0"/>
    </xf>
    <xf numFmtId="0" fontId="45" fillId="0" borderId="0" xfId="0" applyFont="1" applyBorder="1" applyAlignment="1" applyProtection="1">
      <alignment horizontal="justify" vertical="top" wrapText="1"/>
      <protection locked="0"/>
    </xf>
    <xf numFmtId="0" fontId="45" fillId="0" borderId="13" xfId="0" applyFont="1" applyBorder="1" applyAlignment="1" applyProtection="1">
      <alignment horizontal="justify" vertical="top" wrapText="1"/>
      <protection locked="0"/>
    </xf>
    <xf numFmtId="0" fontId="45" fillId="0" borderId="3" xfId="0" applyFont="1" applyBorder="1" applyAlignment="1" applyProtection="1">
      <alignment horizontal="justify" vertical="top" wrapText="1"/>
      <protection locked="0"/>
    </xf>
    <xf numFmtId="0" fontId="45" fillId="0" borderId="9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20:B82" totalsRowShown="0">
  <autoFilter ref="A20:B82"/>
  <sortState ref="A21:B82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6" zoomScaleNormal="100" zoomScaleSheetLayoutView="100" zoomScalePageLayoutView="90" workbookViewId="0">
      <selection activeCell="J27" sqref="J2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5" t="s">
        <v>278</v>
      </c>
      <c r="B6" s="206"/>
      <c r="C6" s="206"/>
      <c r="D6" s="206"/>
      <c r="E6" s="206"/>
      <c r="F6" s="206"/>
      <c r="G6" s="206"/>
      <c r="H6" s="20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44706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0.6875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0.69444444444444453</v>
      </c>
      <c r="C10" s="61"/>
      <c r="D10" s="116" t="s">
        <v>237</v>
      </c>
      <c r="E10" s="112"/>
      <c r="F10" s="112"/>
      <c r="G10" s="29" t="s">
        <v>342</v>
      </c>
      <c r="H10" s="31"/>
    </row>
    <row r="11" spans="1:8" ht="18" thickTop="1" thickBot="1">
      <c r="A11" s="106" t="s">
        <v>257</v>
      </c>
      <c r="B11" s="107" t="s">
        <v>445</v>
      </c>
      <c r="C11" s="62"/>
      <c r="D11" s="116" t="s">
        <v>234</v>
      </c>
      <c r="E11" s="112"/>
      <c r="F11" s="112"/>
      <c r="G11" s="29" t="s">
        <v>318</v>
      </c>
      <c r="H11" s="31"/>
    </row>
    <row r="12" spans="1:8" ht="16.5" thickTop="1">
      <c r="A12" s="97" t="s">
        <v>8</v>
      </c>
      <c r="B12" s="98">
        <v>18071</v>
      </c>
      <c r="C12" s="63"/>
      <c r="D12" s="116" t="s">
        <v>372</v>
      </c>
      <c r="E12" s="112"/>
      <c r="F12" s="112"/>
      <c r="G12" s="29" t="s">
        <v>242</v>
      </c>
      <c r="H12" s="31"/>
    </row>
    <row r="13" spans="1:8" ht="15.75">
      <c r="A13" s="20" t="s">
        <v>10</v>
      </c>
      <c r="B13" s="35">
        <f>DATEDIF(B12,B8,"y")</f>
        <v>72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8004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198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386</v>
      </c>
      <c r="C16" s="18"/>
      <c r="D16" s="41"/>
      <c r="E16" s="41"/>
      <c r="F16" s="41"/>
      <c r="G16" s="159" t="s">
        <v>446</v>
      </c>
      <c r="H16" s="117">
        <v>1009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444</v>
      </c>
      <c r="C18" s="18"/>
      <c r="D18" s="33" t="s">
        <v>275</v>
      </c>
      <c r="E18" s="33"/>
      <c r="F18" s="33"/>
      <c r="G18" s="101" t="s">
        <v>254</v>
      </c>
      <c r="H18" s="102" t="s">
        <v>383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22" t="s">
        <v>449</v>
      </c>
      <c r="C20" s="208"/>
      <c r="D20" s="208"/>
      <c r="E20" s="208"/>
      <c r="F20" s="208"/>
      <c r="G20" s="208"/>
      <c r="H20" s="209"/>
    </row>
    <row r="21" spans="1:8">
      <c r="A21" s="66"/>
      <c r="B21" s="210"/>
      <c r="C21" s="210"/>
      <c r="D21" s="210"/>
      <c r="E21" s="210"/>
      <c r="F21" s="210"/>
      <c r="G21" s="210"/>
      <c r="H21" s="211"/>
    </row>
    <row r="22" spans="1:8" ht="15.6" customHeight="1">
      <c r="A22" s="67" t="s">
        <v>336</v>
      </c>
      <c r="B22" s="223" t="s">
        <v>450</v>
      </c>
      <c r="C22" s="223"/>
      <c r="D22" s="223"/>
      <c r="E22" s="223"/>
      <c r="F22" s="223"/>
      <c r="G22" s="223"/>
      <c r="H22" s="224"/>
    </row>
    <row r="23" spans="1:8" ht="14.45" customHeight="1">
      <c r="A23" s="43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68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43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45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67" t="s">
        <v>337</v>
      </c>
      <c r="B27" s="223" t="s">
        <v>451</v>
      </c>
      <c r="C27" s="223"/>
      <c r="D27" s="223"/>
      <c r="E27" s="223"/>
      <c r="F27" s="223"/>
      <c r="G27" s="223"/>
      <c r="H27" s="224"/>
    </row>
    <row r="28" spans="1:8" ht="15.6" customHeight="1">
      <c r="A28" s="43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43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37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38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67" t="s">
        <v>338</v>
      </c>
      <c r="B32" s="223" t="s">
        <v>452</v>
      </c>
      <c r="C32" s="223"/>
      <c r="D32" s="223"/>
      <c r="E32" s="223"/>
      <c r="F32" s="223"/>
      <c r="G32" s="223"/>
      <c r="H32" s="224"/>
    </row>
    <row r="33" spans="1:8" ht="14.45" customHeight="1">
      <c r="A33" s="43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43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43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151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/>
      <c r="E38" s="203"/>
      <c r="F38" s="203"/>
      <c r="G38" s="203"/>
      <c r="H38" s="204"/>
    </row>
    <row r="39" spans="1:8" ht="14.45" customHeight="1">
      <c r="A39" s="40"/>
      <c r="B39" s="147"/>
      <c r="C39" s="153"/>
      <c r="D39" s="203"/>
      <c r="E39" s="203"/>
      <c r="F39" s="203"/>
      <c r="G39" s="203"/>
      <c r="H39" s="204"/>
    </row>
    <row r="40" spans="1:8" ht="14.45" customHeight="1">
      <c r="A40" s="40"/>
      <c r="B40" s="147"/>
      <c r="C40" s="153"/>
      <c r="D40" s="203"/>
      <c r="E40" s="203"/>
      <c r="F40" s="203"/>
      <c r="G40" s="203"/>
      <c r="H40" s="204"/>
    </row>
    <row r="41" spans="1:8" ht="14.45" customHeight="1">
      <c r="A41" s="40"/>
      <c r="B41" s="147"/>
      <c r="C41" s="153"/>
      <c r="D41" s="203"/>
      <c r="E41" s="203"/>
      <c r="F41" s="203"/>
      <c r="G41" s="203"/>
      <c r="H41" s="204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2" t="s">
        <v>453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276</v>
      </c>
    </row>
    <row r="51" spans="1:13">
      <c r="A51" s="70" t="s">
        <v>264</v>
      </c>
      <c r="B51" s="71" t="s">
        <v>454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384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10" zoomScaleNormal="100" zoomScaleSheetLayoutView="100" zoomScalePageLayoutView="90" workbookViewId="0">
      <selection activeCell="M27" sqref="M2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3" t="s">
        <v>441</v>
      </c>
      <c r="B6" s="214"/>
      <c r="C6" s="214"/>
      <c r="D6" s="214"/>
      <c r="E6" s="214"/>
      <c r="F6" s="214"/>
      <c r="G6" s="214"/>
      <c r="H6" s="215"/>
    </row>
    <row r="7" spans="1:8" ht="21.6" customHeight="1">
      <c r="A7" s="213"/>
      <c r="B7" s="214"/>
      <c r="C7" s="214"/>
      <c r="D7" s="214"/>
      <c r="E7" s="214"/>
      <c r="F7" s="214"/>
      <c r="G7" s="214"/>
      <c r="H7" s="215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2" t="s">
        <v>281</v>
      </c>
      <c r="D8" s="212"/>
      <c r="E8" s="212"/>
      <c r="F8" s="83">
        <v>1</v>
      </c>
      <c r="G8" s="145"/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12"/>
      <c r="D9" s="212"/>
      <c r="E9" s="212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12"/>
      <c r="D10" s="212"/>
      <c r="E10" s="212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44706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0.69444444444444453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0.75</v>
      </c>
      <c r="C14" s="63"/>
      <c r="D14" s="116" t="s">
        <v>237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0" t="str">
        <f>КАГ!B11</f>
        <v>Багаева Т.А.</v>
      </c>
      <c r="C15" s="18"/>
      <c r="D15" s="116" t="s">
        <v>234</v>
      </c>
      <c r="E15" s="112"/>
      <c r="F15" s="112"/>
      <c r="G15" s="96" t="str">
        <f>КАГ!G11</f>
        <v>Селезнёв С.А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18071</v>
      </c>
      <c r="C16" s="18"/>
      <c r="D16" s="116" t="s">
        <v>372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72</v>
      </c>
      <c r="C17" s="18"/>
      <c r="D17" s="116"/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8004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16:00</v>
      </c>
      <c r="H20" s="118">
        <f>КАГ!H16</f>
        <v>1009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18" t="s">
        <v>457</v>
      </c>
      <c r="B23" s="219"/>
      <c r="C23" s="219"/>
      <c r="D23" s="219"/>
      <c r="E23" s="219"/>
      <c r="F23" s="219"/>
      <c r="G23" s="219"/>
      <c r="H23" s="220"/>
    </row>
    <row r="24" spans="1:8" ht="14.45" customHeight="1">
      <c r="A24" s="221"/>
      <c r="B24" s="219"/>
      <c r="C24" s="219"/>
      <c r="D24" s="219"/>
      <c r="E24" s="219"/>
      <c r="F24" s="219"/>
      <c r="G24" s="219"/>
      <c r="H24" s="220"/>
    </row>
    <row r="25" spans="1:8" ht="14.45" customHeight="1">
      <c r="A25" s="221"/>
      <c r="B25" s="219"/>
      <c r="C25" s="219"/>
      <c r="D25" s="219"/>
      <c r="E25" s="219"/>
      <c r="F25" s="219"/>
      <c r="G25" s="219"/>
      <c r="H25" s="220"/>
    </row>
    <row r="26" spans="1:8" ht="14.45" customHeight="1">
      <c r="A26" s="221"/>
      <c r="B26" s="219"/>
      <c r="C26" s="219"/>
      <c r="D26" s="219"/>
      <c r="E26" s="219"/>
      <c r="F26" s="219"/>
      <c r="G26" s="219"/>
      <c r="H26" s="220"/>
    </row>
    <row r="27" spans="1:8" ht="14.45" customHeight="1">
      <c r="A27" s="221"/>
      <c r="B27" s="219"/>
      <c r="C27" s="219"/>
      <c r="D27" s="219"/>
      <c r="E27" s="219"/>
      <c r="F27" s="219"/>
      <c r="G27" s="219"/>
      <c r="H27" s="220"/>
    </row>
    <row r="28" spans="1:8" ht="14.45" customHeight="1">
      <c r="A28" s="221"/>
      <c r="B28" s="219"/>
      <c r="C28" s="219"/>
      <c r="D28" s="219"/>
      <c r="E28" s="219"/>
      <c r="F28" s="219"/>
      <c r="G28" s="219"/>
      <c r="H28" s="220"/>
    </row>
    <row r="29" spans="1:8" ht="14.45" customHeight="1">
      <c r="A29" s="221"/>
      <c r="B29" s="219"/>
      <c r="C29" s="219"/>
      <c r="D29" s="219"/>
      <c r="E29" s="219"/>
      <c r="F29" s="219"/>
      <c r="G29" s="219"/>
      <c r="H29" s="220"/>
    </row>
    <row r="30" spans="1:8" ht="14.45" customHeight="1">
      <c r="A30" s="221"/>
      <c r="B30" s="219"/>
      <c r="C30" s="219"/>
      <c r="D30" s="219"/>
      <c r="E30" s="219"/>
      <c r="F30" s="219"/>
      <c r="G30" s="219"/>
      <c r="H30" s="220"/>
    </row>
    <row r="31" spans="1:8" ht="14.45" customHeight="1">
      <c r="A31" s="221"/>
      <c r="B31" s="219"/>
      <c r="C31" s="219"/>
      <c r="D31" s="219"/>
      <c r="E31" s="219"/>
      <c r="F31" s="219"/>
      <c r="G31" s="219"/>
      <c r="H31" s="220"/>
    </row>
    <row r="32" spans="1:8" ht="14.45" customHeight="1">
      <c r="A32" s="221"/>
      <c r="B32" s="219"/>
      <c r="C32" s="219"/>
      <c r="D32" s="219"/>
      <c r="E32" s="219"/>
      <c r="F32" s="219"/>
      <c r="G32" s="219"/>
      <c r="H32" s="220"/>
    </row>
    <row r="33" spans="1:8" ht="14.45" customHeight="1">
      <c r="A33" s="221"/>
      <c r="B33" s="219"/>
      <c r="C33" s="219"/>
      <c r="D33" s="219"/>
      <c r="E33" s="219"/>
      <c r="F33" s="219"/>
      <c r="G33" s="219"/>
      <c r="H33" s="220"/>
    </row>
    <row r="34" spans="1:8" ht="14.45" customHeight="1">
      <c r="A34" s="221"/>
      <c r="B34" s="219"/>
      <c r="C34" s="219"/>
      <c r="D34" s="219"/>
      <c r="E34" s="219"/>
      <c r="F34" s="219"/>
      <c r="G34" s="219"/>
      <c r="H34" s="220"/>
    </row>
    <row r="35" spans="1:8" ht="14.45" customHeight="1">
      <c r="A35" s="221"/>
      <c r="B35" s="219"/>
      <c r="C35" s="219"/>
      <c r="D35" s="219"/>
      <c r="E35" s="219"/>
      <c r="F35" s="219"/>
      <c r="G35" s="219"/>
      <c r="H35" s="220"/>
    </row>
    <row r="36" spans="1:8" ht="14.45" customHeight="1">
      <c r="A36" s="221"/>
      <c r="B36" s="219"/>
      <c r="C36" s="219"/>
      <c r="D36" s="219"/>
      <c r="E36" s="219"/>
      <c r="F36" s="219"/>
      <c r="G36" s="219"/>
      <c r="H36" s="220"/>
    </row>
    <row r="37" spans="1:8" ht="14.45" customHeight="1">
      <c r="A37" s="221"/>
      <c r="B37" s="219"/>
      <c r="C37" s="219"/>
      <c r="D37" s="219"/>
      <c r="E37" s="219"/>
      <c r="F37" s="219"/>
      <c r="G37" s="219"/>
      <c r="H37" s="220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2" t="s">
        <v>456</v>
      </c>
      <c r="E40" s="216"/>
      <c r="F40" s="216"/>
      <c r="G40" s="216"/>
      <c r="H40" s="217"/>
    </row>
    <row r="41" spans="1:8" ht="14.45" customHeight="1">
      <c r="A41" s="37"/>
      <c r="B41" s="33"/>
      <c r="C41" s="148"/>
      <c r="D41" s="216"/>
      <c r="E41" s="216"/>
      <c r="F41" s="216"/>
      <c r="G41" s="216"/>
      <c r="H41" s="217"/>
    </row>
    <row r="42" spans="1:8" ht="14.45" customHeight="1">
      <c r="A42" s="37"/>
      <c r="B42" s="33"/>
      <c r="C42" s="148"/>
      <c r="D42" s="216"/>
      <c r="E42" s="216"/>
      <c r="F42" s="216"/>
      <c r="G42" s="216"/>
      <c r="H42" s="217"/>
    </row>
    <row r="43" spans="1:8" ht="14.45" customHeight="1">
      <c r="A43" s="37"/>
      <c r="B43" s="33"/>
      <c r="C43" s="148"/>
      <c r="D43" s="216"/>
      <c r="E43" s="216"/>
      <c r="F43" s="216"/>
      <c r="G43" s="216"/>
      <c r="H43" s="217"/>
    </row>
    <row r="44" spans="1:8" ht="14.45" customHeight="1">
      <c r="A44" s="37"/>
      <c r="B44" s="33"/>
      <c r="C44" s="148"/>
      <c r="D44" s="216"/>
      <c r="E44" s="216"/>
      <c r="F44" s="216"/>
      <c r="G44" s="216"/>
      <c r="H44" s="217"/>
    </row>
    <row r="45" spans="1:8" ht="14.45" customHeight="1">
      <c r="A45" s="37"/>
      <c r="B45" s="33"/>
      <c r="C45" s="148"/>
      <c r="D45" s="216"/>
      <c r="E45" s="216"/>
      <c r="F45" s="216"/>
      <c r="G45" s="216"/>
      <c r="H45" s="217"/>
    </row>
    <row r="46" spans="1:8" ht="14.45" customHeight="1">
      <c r="A46" s="37"/>
      <c r="B46" s="33"/>
      <c r="C46" s="148"/>
      <c r="D46" s="216"/>
      <c r="E46" s="216"/>
      <c r="F46" s="216"/>
      <c r="G46" s="216"/>
      <c r="H46" s="217"/>
    </row>
    <row r="47" spans="1:8" ht="14.45" customHeight="1">
      <c r="A47" s="43"/>
      <c r="B47" s="18"/>
      <c r="C47" s="148"/>
      <c r="D47" s="216"/>
      <c r="E47" s="216"/>
      <c r="F47" s="216"/>
      <c r="G47" s="216"/>
      <c r="H47" s="217"/>
    </row>
    <row r="48" spans="1:8" ht="14.45" customHeight="1">
      <c r="A48" s="43"/>
      <c r="B48" s="18"/>
      <c r="C48" s="148"/>
      <c r="D48" s="216"/>
      <c r="E48" s="216"/>
      <c r="F48" s="216"/>
      <c r="G48" s="216"/>
      <c r="H48" s="217"/>
    </row>
    <row r="49" spans="1:8" ht="14.45" customHeight="1">
      <c r="A49" s="43"/>
      <c r="B49" s="18"/>
      <c r="C49" s="148"/>
      <c r="D49" s="216"/>
      <c r="E49" s="216"/>
      <c r="F49" s="216"/>
      <c r="G49" s="216"/>
      <c r="H49" s="217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455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384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16" zoomScaleNormal="90" zoomScaleSheetLayoutView="100" zoomScalePageLayoutView="80" workbookViewId="0">
      <selection activeCell="D39" sqref="D39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44706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260</v>
      </c>
      <c r="B4" s="184" t="s">
        <v>133</v>
      </c>
      <c r="C4" s="185" t="s">
        <v>15</v>
      </c>
      <c r="D4" s="186" t="str">
        <f>КАГ!$B$11</f>
        <v>Багаева Т.А.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18071</v>
      </c>
    </row>
    <row r="6" spans="1:4" ht="45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72</v>
      </c>
    </row>
    <row r="7" spans="1:4">
      <c r="A7" s="43"/>
      <c r="B7" s="18"/>
      <c r="C7" s="124" t="s">
        <v>12</v>
      </c>
      <c r="D7" s="126">
        <f>КАГ!$B$14</f>
        <v>8004</v>
      </c>
    </row>
    <row r="8" spans="1:4">
      <c r="A8" s="127" t="str">
        <f>ЧКВ!$A$9</f>
        <v>Код модели: 21167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7" t="s">
        <v>13</v>
      </c>
      <c r="D10" s="188">
        <f>КАГ!$B$8</f>
        <v>44706</v>
      </c>
    </row>
    <row r="11" spans="1:4">
      <c r="A11" s="32"/>
      <c r="B11" s="136"/>
      <c r="C11" s="136"/>
      <c r="D11" s="137"/>
    </row>
    <row r="12" spans="1:4" ht="18.75" customHeight="1">
      <c r="A12" s="171" t="s">
        <v>413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410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408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2" t="s">
        <v>430</v>
      </c>
      <c r="C15" s="199" t="s">
        <v>429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391</v>
      </c>
      <c r="C16" s="168" t="s">
        <v>104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92" t="s">
        <v>382</v>
      </c>
      <c r="C17" s="168"/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92" t="s">
        <v>400</v>
      </c>
      <c r="C18" s="168"/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9" s="192" t="s">
        <v>427</v>
      </c>
      <c r="C19" s="168"/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7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448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386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  <c r="N4" t="s">
        <v>442</v>
      </c>
    </row>
    <row r="5" spans="1:15" ht="30">
      <c r="A5" s="10">
        <v>4</v>
      </c>
      <c r="B5" s="2"/>
      <c r="C5" s="10" t="s">
        <v>39</v>
      </c>
      <c r="D5" s="5" t="s">
        <v>441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378</v>
      </c>
      <c r="F7" t="s">
        <v>96</v>
      </c>
      <c r="G7">
        <v>323500</v>
      </c>
      <c r="I7" t="s">
        <v>292</v>
      </c>
      <c r="K7" t="s">
        <v>377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414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415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385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H5" sqref="AH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382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JR 4.0</v>
      </c>
      <c r="T2" s="139" t="str">
        <f>IFERROR(INDEX(Расходка[Наименование расходного материала],MATCH(Расходка[№],Поиск_расходки[Индекс3],0)),"")</f>
        <v>DES, NanoMed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Intuition</v>
      </c>
      <c r="X2" s="139" t="str">
        <f>IFERROR(INDEX(Расходка[Наименование расходного материала],MATCH(Расходка[№],Поиск_расходки[Индекс7],0)),"")</f>
        <v>Cougar XT Hydro-Track®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390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443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391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1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380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392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394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395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387</v>
      </c>
    </row>
    <row r="14" spans="1:37">
      <c r="A14">
        <v>13</v>
      </c>
      <c r="B14" t="s">
        <v>3</v>
      </c>
      <c r="C14" t="s">
        <v>398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388</v>
      </c>
    </row>
    <row r="15" spans="1:37">
      <c r="A15">
        <v>14</v>
      </c>
      <c r="B15" t="s">
        <v>3</v>
      </c>
      <c r="C15" t="s">
        <v>437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389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t="s">
        <v>399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417</v>
      </c>
    </row>
    <row r="18" spans="1:33">
      <c r="A18">
        <v>17</v>
      </c>
      <c r="B18" t="s">
        <v>3</v>
      </c>
      <c r="C18" t="s">
        <v>427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400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401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6" t="s">
        <v>431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6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1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402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428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403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375</v>
      </c>
    </row>
    <row r="27" spans="1:33">
      <c r="A27">
        <v>26</v>
      </c>
      <c r="B27" t="s">
        <v>4</v>
      </c>
      <c r="C27" t="s">
        <v>404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376</v>
      </c>
    </row>
    <row r="28" spans="1:33">
      <c r="A28">
        <v>27</v>
      </c>
      <c r="B28" t="s">
        <v>4</v>
      </c>
      <c r="C28" t="s">
        <v>405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406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421</v>
      </c>
    </row>
    <row r="30" spans="1:33">
      <c r="A30">
        <v>29</v>
      </c>
      <c r="B30" t="s">
        <v>4</v>
      </c>
      <c r="C30" t="s">
        <v>412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432</v>
      </c>
    </row>
    <row r="31" spans="1:33">
      <c r="A31">
        <v>30</v>
      </c>
      <c r="B31" t="s">
        <v>4</v>
      </c>
      <c r="C31" t="s">
        <v>407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408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1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419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418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369</v>
      </c>
      <c r="C35" s="1" t="s">
        <v>409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435</v>
      </c>
    </row>
    <row r="36" spans="1:33">
      <c r="A36">
        <v>35</v>
      </c>
      <c r="B36" t="s">
        <v>379</v>
      </c>
      <c r="C36" t="s">
        <v>410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381</v>
      </c>
      <c r="C37" s="1" t="s">
        <v>411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436</v>
      </c>
    </row>
    <row r="38" spans="1:33">
      <c r="A38">
        <v>37</v>
      </c>
      <c r="B38" t="s">
        <v>271</v>
      </c>
      <c r="C38" s="1" t="s">
        <v>416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422</v>
      </c>
    </row>
    <row r="41" spans="1:33">
      <c r="AF41" s="4" t="s">
        <v>6</v>
      </c>
      <c r="AG41" s="4" t="s">
        <v>423</v>
      </c>
    </row>
    <row r="42" spans="1:33">
      <c r="AF42" s="4" t="s">
        <v>6</v>
      </c>
      <c r="AG42" s="4" t="s">
        <v>424</v>
      </c>
    </row>
    <row r="43" spans="1:33">
      <c r="AF43" s="4" t="s">
        <v>6</v>
      </c>
      <c r="AG43" s="4" t="s">
        <v>438</v>
      </c>
    </row>
    <row r="44" spans="1:33">
      <c r="AF44" s="4" t="s">
        <v>6</v>
      </c>
      <c r="AG44" s="4" t="s">
        <v>425</v>
      </c>
    </row>
    <row r="45" spans="1:33">
      <c r="AF45" s="4" t="s">
        <v>6</v>
      </c>
      <c r="AG45" s="4" t="s">
        <v>439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433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429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434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374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440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16" zoomScale="90" zoomScaleNormal="90" workbookViewId="0">
      <selection activeCell="D32" sqref="D32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372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6" spans="1:5">
      <c r="A16" t="s">
        <v>152</v>
      </c>
      <c r="B16" t="s">
        <v>447</v>
      </c>
      <c r="C16" s="14" t="str">
        <f>CONCATENATE(A16,B16)</f>
        <v>И/О старшей мед.сетры: А.М. Казанцева</v>
      </c>
    </row>
    <row r="20" spans="1:2">
      <c r="A20" t="s">
        <v>239</v>
      </c>
      <c r="B20" t="s">
        <v>238</v>
      </c>
    </row>
    <row r="21" spans="1:2">
      <c r="A21" t="s">
        <v>234</v>
      </c>
      <c r="B21" t="s">
        <v>332</v>
      </c>
    </row>
    <row r="22" spans="1:2">
      <c r="A22" t="s">
        <v>234</v>
      </c>
      <c r="B22" t="s">
        <v>240</v>
      </c>
    </row>
    <row r="23" spans="1:2">
      <c r="A23" t="s">
        <v>234</v>
      </c>
      <c r="B23" t="s">
        <v>373</v>
      </c>
    </row>
    <row r="24" spans="1:2">
      <c r="A24" t="s">
        <v>234</v>
      </c>
      <c r="B24" t="s">
        <v>315</v>
      </c>
    </row>
    <row r="25" spans="1:2">
      <c r="A25" t="s">
        <v>234</v>
      </c>
      <c r="B25" t="s">
        <v>329</v>
      </c>
    </row>
    <row r="26" spans="1:2">
      <c r="A26" t="s">
        <v>234</v>
      </c>
      <c r="B26" t="s">
        <v>333</v>
      </c>
    </row>
    <row r="27" spans="1:2">
      <c r="A27" t="s">
        <v>234</v>
      </c>
      <c r="B27" t="s">
        <v>321</v>
      </c>
    </row>
    <row r="28" spans="1:2">
      <c r="A28" t="s">
        <v>234</v>
      </c>
      <c r="B28" t="s">
        <v>320</v>
      </c>
    </row>
    <row r="29" spans="1:2">
      <c r="A29" t="s">
        <v>234</v>
      </c>
      <c r="B29" t="s">
        <v>371</v>
      </c>
    </row>
    <row r="30" spans="1:2">
      <c r="A30" t="s">
        <v>234</v>
      </c>
      <c r="B30" t="s">
        <v>319</v>
      </c>
    </row>
    <row r="31" spans="1:2">
      <c r="A31" t="s">
        <v>234</v>
      </c>
      <c r="B31" t="s">
        <v>335</v>
      </c>
    </row>
    <row r="32" spans="1:2">
      <c r="A32" t="s">
        <v>234</v>
      </c>
      <c r="B32" t="s">
        <v>328</v>
      </c>
    </row>
    <row r="33" spans="1:2">
      <c r="A33" t="s">
        <v>234</v>
      </c>
      <c r="B33" t="s">
        <v>314</v>
      </c>
    </row>
    <row r="34" spans="1:2">
      <c r="A34" t="s">
        <v>234</v>
      </c>
      <c r="B34" t="s">
        <v>318</v>
      </c>
    </row>
    <row r="35" spans="1:2">
      <c r="A35" t="s">
        <v>234</v>
      </c>
      <c r="B35" t="s">
        <v>313</v>
      </c>
    </row>
    <row r="36" spans="1:2">
      <c r="A36" t="s">
        <v>234</v>
      </c>
      <c r="B36" t="s">
        <v>331</v>
      </c>
    </row>
    <row r="37" spans="1:2">
      <c r="A37" t="s">
        <v>234</v>
      </c>
      <c r="B37" t="s">
        <v>330</v>
      </c>
    </row>
    <row r="38" spans="1:2">
      <c r="A38" t="s">
        <v>234</v>
      </c>
      <c r="B38" t="s">
        <v>322</v>
      </c>
    </row>
    <row r="39" spans="1:2">
      <c r="A39" t="s">
        <v>234</v>
      </c>
      <c r="B39" t="s">
        <v>316</v>
      </c>
    </row>
    <row r="40" spans="1:2">
      <c r="A40" t="s">
        <v>234</v>
      </c>
      <c r="B40" t="s">
        <v>317</v>
      </c>
    </row>
    <row r="41" spans="1:2">
      <c r="A41" t="s">
        <v>372</v>
      </c>
      <c r="B41" t="s">
        <v>325</v>
      </c>
    </row>
    <row r="42" spans="1:2">
      <c r="A42" t="s">
        <v>372</v>
      </c>
      <c r="B42" t="s">
        <v>326</v>
      </c>
    </row>
    <row r="43" spans="1:2">
      <c r="A43" t="s">
        <v>372</v>
      </c>
      <c r="B43" t="s">
        <v>327</v>
      </c>
    </row>
    <row r="44" spans="1:2">
      <c r="A44" t="s">
        <v>372</v>
      </c>
      <c r="B44" t="s">
        <v>242</v>
      </c>
    </row>
    <row r="45" spans="1:2">
      <c r="A45" t="s">
        <v>372</v>
      </c>
      <c r="B45" t="s">
        <v>323</v>
      </c>
    </row>
    <row r="46" spans="1:2">
      <c r="A46" t="s">
        <v>372</v>
      </c>
      <c r="B46" t="s">
        <v>334</v>
      </c>
    </row>
    <row r="47" spans="1:2">
      <c r="A47" t="s">
        <v>372</v>
      </c>
      <c r="B47" t="s">
        <v>241</v>
      </c>
    </row>
    <row r="48" spans="1:2">
      <c r="A48" t="s">
        <v>372</v>
      </c>
      <c r="B48" t="s">
        <v>324</v>
      </c>
    </row>
    <row r="49" spans="1:2">
      <c r="A49" t="s">
        <v>235</v>
      </c>
      <c r="B49" t="s">
        <v>208</v>
      </c>
    </row>
    <row r="50" spans="1:2">
      <c r="A50" t="s">
        <v>235</v>
      </c>
      <c r="B50" t="s">
        <v>211</v>
      </c>
    </row>
    <row r="51" spans="1:2">
      <c r="A51" t="s">
        <v>235</v>
      </c>
      <c r="B51" t="s">
        <v>214</v>
      </c>
    </row>
    <row r="52" spans="1:2">
      <c r="A52" t="s">
        <v>235</v>
      </c>
      <c r="B52" t="s">
        <v>217</v>
      </c>
    </row>
    <row r="53" spans="1:2">
      <c r="A53" t="s">
        <v>235</v>
      </c>
      <c r="B53" t="s">
        <v>220</v>
      </c>
    </row>
    <row r="54" spans="1:2">
      <c r="A54" t="s">
        <v>235</v>
      </c>
      <c r="B54" t="s">
        <v>223</v>
      </c>
    </row>
    <row r="55" spans="1:2">
      <c r="A55" t="s">
        <v>235</v>
      </c>
      <c r="B55" t="s">
        <v>228</v>
      </c>
    </row>
    <row r="56" spans="1:2">
      <c r="A56" t="s">
        <v>235</v>
      </c>
      <c r="B56" t="s">
        <v>342</v>
      </c>
    </row>
    <row r="57" spans="1:2">
      <c r="A57" t="s">
        <v>235</v>
      </c>
      <c r="B57" t="s">
        <v>230</v>
      </c>
    </row>
    <row r="58" spans="1:2">
      <c r="A58" t="s">
        <v>235</v>
      </c>
      <c r="B58" t="s">
        <v>231</v>
      </c>
    </row>
    <row r="59" spans="1:2">
      <c r="A59" t="s">
        <v>235</v>
      </c>
      <c r="B59" t="s">
        <v>232</v>
      </c>
    </row>
    <row r="60" spans="1:2">
      <c r="A60" t="s">
        <v>235</v>
      </c>
      <c r="B60" t="s">
        <v>233</v>
      </c>
    </row>
    <row r="61" spans="1:2">
      <c r="A61" t="s">
        <v>235</v>
      </c>
      <c r="B61" t="s">
        <v>205</v>
      </c>
    </row>
    <row r="62" spans="1:2">
      <c r="A62" t="s">
        <v>235</v>
      </c>
      <c r="B62" t="s">
        <v>249</v>
      </c>
    </row>
    <row r="63" spans="1:2">
      <c r="A63" t="s">
        <v>236</v>
      </c>
      <c r="B63" t="s">
        <v>426</v>
      </c>
    </row>
    <row r="64" spans="1:2">
      <c r="A64" t="s">
        <v>236</v>
      </c>
      <c r="B64" t="s">
        <v>207</v>
      </c>
    </row>
    <row r="65" spans="1:2">
      <c r="A65" t="s">
        <v>236</v>
      </c>
      <c r="B65" t="s">
        <v>210</v>
      </c>
    </row>
    <row r="66" spans="1:2">
      <c r="A66" t="s">
        <v>236</v>
      </c>
      <c r="B66" t="s">
        <v>204</v>
      </c>
    </row>
    <row r="67" spans="1:2">
      <c r="A67" t="s">
        <v>236</v>
      </c>
      <c r="B67" t="s">
        <v>213</v>
      </c>
    </row>
    <row r="68" spans="1:2">
      <c r="A68" t="s">
        <v>236</v>
      </c>
      <c r="B68" t="s">
        <v>216</v>
      </c>
    </row>
    <row r="69" spans="1:2">
      <c r="A69" t="s">
        <v>236</v>
      </c>
      <c r="B69" t="s">
        <v>219</v>
      </c>
    </row>
    <row r="70" spans="1:2">
      <c r="A70" t="s">
        <v>236</v>
      </c>
      <c r="B70" t="s">
        <v>222</v>
      </c>
    </row>
    <row r="71" spans="1:2">
      <c r="A71" t="s">
        <v>236</v>
      </c>
      <c r="B71" t="s">
        <v>225</v>
      </c>
    </row>
    <row r="72" spans="1:2">
      <c r="A72" t="s">
        <v>236</v>
      </c>
      <c r="B72" t="s">
        <v>227</v>
      </c>
    </row>
    <row r="73" spans="1:2">
      <c r="A73" t="s">
        <v>248</v>
      </c>
      <c r="B73" t="s">
        <v>206</v>
      </c>
    </row>
    <row r="74" spans="1:2">
      <c r="A74" t="s">
        <v>248</v>
      </c>
      <c r="B74" t="s">
        <v>341</v>
      </c>
    </row>
    <row r="75" spans="1:2">
      <c r="A75" t="s">
        <v>248</v>
      </c>
      <c r="B75" t="s">
        <v>209</v>
      </c>
    </row>
    <row r="76" spans="1:2">
      <c r="A76" t="s">
        <v>248</v>
      </c>
      <c r="B76" t="s">
        <v>212</v>
      </c>
    </row>
    <row r="77" spans="1:2">
      <c r="A77" t="s">
        <v>248</v>
      </c>
      <c r="B77" t="s">
        <v>215</v>
      </c>
    </row>
    <row r="78" spans="1:2">
      <c r="A78" t="s">
        <v>248</v>
      </c>
      <c r="B78" t="s">
        <v>218</v>
      </c>
    </row>
    <row r="79" spans="1:2">
      <c r="A79" t="s">
        <v>248</v>
      </c>
      <c r="B79" t="s">
        <v>224</v>
      </c>
    </row>
    <row r="80" spans="1:2">
      <c r="A80" t="s">
        <v>248</v>
      </c>
      <c r="B80" t="s">
        <v>221</v>
      </c>
    </row>
    <row r="81" spans="1:2">
      <c r="A81" t="s">
        <v>248</v>
      </c>
      <c r="B81" t="s">
        <v>226</v>
      </c>
    </row>
    <row r="82" spans="1:2">
      <c r="A82" t="s">
        <v>248</v>
      </c>
      <c r="B82" t="s">
        <v>229</v>
      </c>
    </row>
  </sheetData>
  <sheetProtection sheet="1" objects="1" scenarios="1"/>
  <phoneticPr fontId="13" type="noConversion"/>
  <dataValidations count="1">
    <dataValidation type="list" allowBlank="1" showInputMessage="1" showErrorMessage="1" sqref="A21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2022-05-25T15:30:54Z</cp:lastPrinted>
  <dcterms:created xsi:type="dcterms:W3CDTF">2015-06-05T18:19:34Z</dcterms:created>
  <dcterms:modified xsi:type="dcterms:W3CDTF">2022-05-25T15:33:32Z</dcterms:modified>
</cp:coreProperties>
</file>