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Y32" i="1" l="1"/>
  <c r="E32" i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M37" i="1"/>
  <c r="E37" i="1" l="1"/>
  <c r="E38" i="1" s="1"/>
  <c r="R25" i="1" s="1"/>
  <c r="M38" i="1"/>
  <c r="Z38" i="1" s="1"/>
  <c r="Z33" i="1" l="1"/>
  <c r="Z20" i="1"/>
  <c r="Z14" i="1"/>
  <c r="Z35" i="1"/>
  <c r="Z21" i="1"/>
  <c r="Z10" i="1"/>
  <c r="Z23" i="1"/>
  <c r="Z6" i="1"/>
  <c r="Z7" i="1"/>
  <c r="Z8" i="1"/>
  <c r="Z16" i="1"/>
  <c r="Z37" i="1"/>
  <c r="Z12" i="1"/>
  <c r="Z32" i="1"/>
  <c r="Z34" i="1"/>
  <c r="Z30" i="1"/>
  <c r="Z28" i="1"/>
  <c r="Z25" i="1"/>
  <c r="Z22" i="1"/>
  <c r="Z3" i="1"/>
  <c r="Z5" i="1"/>
  <c r="Z4" i="1"/>
  <c r="Z13" i="1"/>
  <c r="Z19" i="1"/>
  <c r="Z17" i="1"/>
  <c r="Z36" i="1"/>
  <c r="Z26" i="1"/>
  <c r="Z15" i="1"/>
  <c r="Z11" i="1"/>
  <c r="Z31" i="1"/>
  <c r="Z18" i="1"/>
  <c r="Z27" i="1"/>
  <c r="Z9" i="1"/>
  <c r="Z24" i="1"/>
  <c r="Z29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<sst xmlns="http://schemas.openxmlformats.org/spreadsheetml/2006/main" count="725" uniqueCount="460">
  <si>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</si>
  <si>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</si>
  <si>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</si>
  <si>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</si>
  <si>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</si>
  <si>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</si>
  <si>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</si>
  <si>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</si>
  <si>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</si>
  <si>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</si>
  <si>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</si>
  <si>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</si>
  <si>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</si>
  <si>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</si>
  <si>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</si>
  <si>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</si>
  <si>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</si>
  <si>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</si>
  <si>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</si>
  <si>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</si>
  <si>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</si>
  <si>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</si>
  <si>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</si>
  <si>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</si>
  <si>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</si>
  <si>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</si>
  <si>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</si>
  <si>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</si>
  <si>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</si>
  <si>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</si>
  <si>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</si>
  <si>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</si>
  <si>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</si>
  <si>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</si>
  <si>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</si>
  <si>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</si>
  <si>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</si>
  <si>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</si>
  <si>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</si>
  <si>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</si>
  <si>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</si>
  <si>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</si>
  <si>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</si>
  <si>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</si>
  <si>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</si>
  <si>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</si>
  <si>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</si>
  <si>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</si>
  <si>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</si>
  <si>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</si>
  <si>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</si>
  <si>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</si>
  <si>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</si>
  <si>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</si>
  <si>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</si>
  <si>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</si>
  <si>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</si>
  <si>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</si>
  <si>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</si>
  <si>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</si>
  <si>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</si>
  <si>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</si>
  <si>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</si>
  <si>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</si>
  <si>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</si>
  <si>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</si>
  <si>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</si>
  <si>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</si>
  <si>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</si>
  <si>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</si>
  <si>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</si>
  <si>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</si>
  <si>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</si>
  <si>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</si>
  <si>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</si>
  <si>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</si>
  <si>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</si>
  <si>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</si>
  <si>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</si>
  <si>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</si>
  <si>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</si>
  <si>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</si>
  <si>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</si>
  <si>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</si>
  <si>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</si>
  <si>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</si>
  <si>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</si>
  <si>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</si>
  <si>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</si>
  <si>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</si>
  <si>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</si>
  <si>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</si>
  <si>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</si>
  <si>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</si>
  <si>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</si>
  <si>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</si>
  <si>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</si>
  <si>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</si>
  <si>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</si>
  <si>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</si>
  <si>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</si>
  <si>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</si>
  <si>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</si>
  <si>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</si>
  <si>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</si>
  <si>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</si>
  <si>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</si>
  <si>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</si>
  <si>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</si>
  <si>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</si>
  <si>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</si>
  <si>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</si>
  <si>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</si>
  <si>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</si>
  <si>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</si>
  <si>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</si>
  <si>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</si>
  <si>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</si>
  <si>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</si>
  <si>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</si>
  <si>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</si>
  <si>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</si>
  <si>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</si>
  <si>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</si>
  <si>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</si>
  <si>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</si>
  <si>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</si>
  <si>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</si>
  <si>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</si>
  <si>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</si>
  <si>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</si>
  <si>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</si>
  <si>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</si>
  <si>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</si>
  <si>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</si>
  <si>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</si>
  <si>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</si>
  <si>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</si>
  <si>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</si>
  <si>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</si>
  <si>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</si>
  <si>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</si>
  <si>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</si>
  <si>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</si>
  <si>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</si>
  <si>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</si>
  <si>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</si>
  <si>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</si>
  <si>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</si>
  <si>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</si>
  <si>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</si>
  <si>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</si>
  <si>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</si>
  <si>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</si>
  <si>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</si>
  <si>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</si>
  <si>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</si>
  <si>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</si>
  <si>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</si>
  <si>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</si>
  <si>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</si>
  <si>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</si>
  <si>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</si>
  <si>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</si>
  <si>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</si>
  <si>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</si>
  <si>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</si>
  <si>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</si>
  <si>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</si>
  <si>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</si>
  <si>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</si>
  <si>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</si>
  <si>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</si>
  <si>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</si>
  <si>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</si>
  <si>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</si>
  <si>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</si>
  <si>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</si>
  <si>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</si>
  <si>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</si>
  <si>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</si>
  <si>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</si>
  <si>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</si>
  <si>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</si>
  <si>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</si>
  <si>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</si>
  <si>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</si>
  <si>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</si>
  <si>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</si>
  <si>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</si>
  <si>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</si>
  <si>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</si>
  <si>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</si>
  <si>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</si>
  <si>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</si>
  <si>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</si>
  <si>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</si>
  <si>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</si>
  <si>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</si>
  <si>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</si>
  <si>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</si>
  <si>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</si>
  <si>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</si>
  <si>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</si>
  <si>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</si>
  <si>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</si>
  <si>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</si>
  <si>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</si>
  <si>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</si>
  <si>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</si>
  <si>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</si>
  <si>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</si>
  <si>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</si>
  <si>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</si>
  <si>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</si>
  <si>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</si>
  <si>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</si>
  <si>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</si>
  <si>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</si>
  <si>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</si>
  <si>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</si>
  <si>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</si>
  <si>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</si>
  <si>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</si>
  <si>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</si>
  <si>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</si>
  <si>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</si>
  <si>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</si>
  <si>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</si>
  <si>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</si>
  <si>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</si>
  <si>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</si>
  <si>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</si>
  <si>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</si>
  <si>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</si>
  <si>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</si>
  <si>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</si>
  <si>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</si>
  <si>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</si>
  <si>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</si>
  <si>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</si>
  <si>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</si>
  <si>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</si>
  <si>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</si>
  <si>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</si>
  <si>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</si>
  <si>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</si>
  <si>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</si>
  <si>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</si>
  <si>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</si>
  <si>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</si>
  <si>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</si>
  <si>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</si>
  <si>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</si>
  <si>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</si>
  <si>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</si>
  <si>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</si>
  <si>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</si>
  <si>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</si>
  <si>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</si>
  <si>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</si>
  <si>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</si>
  <si>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</si>
  <si>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</si>
  <si>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</si>
  <si>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</si>
  <si>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</si>
  <si>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</si>
  <si>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</si>
  <si>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</si>
  <si>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</si>
  <si>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</si>
  <si>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</si>
  <si>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</si>
  <si>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</si>
  <si>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</si>
  <si>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</si>
  <si>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</si>
  <si>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</si>
  <si>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</si>
  <si>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</si>
  <si>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</si>
  <si>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</si>
  <si>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</si>
  <si>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</si>
  <si>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</si>
  <si>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</si>
  <si>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</si>
  <si>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</si>
  <si>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</si>
  <si>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</si>
  <si>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</si>
  <si>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</si>
  <si>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</si>
  <si>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</si>
  <si>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</si>
  <si>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</si>
  <si>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</si>
  <si>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</si>
  <si>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</si>
  <si>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</si>
  <si>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</si>
  <si>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</si>
  <si>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</si>
  <si>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</si>
  <si>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</si>
  <si>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</si>
  <si>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</si>
  <si>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</si>
  <si>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</si>
  <si>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</si>
  <si>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</si>
  <si>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</si>
  <si>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</si>
  <si>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</si>
  <si>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</si>
  <si>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</si>
  <si>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</si>
  <si>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</si>
  <si>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</si>
  <si>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</si>
  <si>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</si>
  <si>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</si>
  <si>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</si>
  <si>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</si>
  <si>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</si>
  <si>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</si>
  <si>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</si>
  <si>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</si>
  <si>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</si>
  <si>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</si>
  <si>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</si>
  <si>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</si>
  <si>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</si>
  <si>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</si>
  <si>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</si>
  <si>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</si>
  <si>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</si>
  <si>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</si>
  <si>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</si>
  <si>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</si>
  <si>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</si>
  <si>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</si>
  <si>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</si>
  <si>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</si>
  <si>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</si>
  <si>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</si>
  <si>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</si>
  <si>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</si>
  <si>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</si>
  <si>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</si>
  <si>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</si>
  <si>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</si>
  <si>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</si>
  <si>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</si>
  <si>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</si>
  <si>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</si>
  <si>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</si>
  <si>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</si>
  <si>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</si>
  <si>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</si>
  <si>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</si>
  <si>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</si>
  <si>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</si>
  <si>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</si>
  <si>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</si>
  <si>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</si>
  <si>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</si>
  <si>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</si>
  <si>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</si>
  <si>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</si>
  <si>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</si>
  <si>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</si>
  <si>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</si>
  <si>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</si>
  <si>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</si>
  <si>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</si>
  <si>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</si>
  <si>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</si>
  <si>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</si>
  <si>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</si>
  <si>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</si>
  <si>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</si>
  <si>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</si>
  <si>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</si>
  <si>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</si>
  <si>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</si>
  <si>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</si>
  <si>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</si>
  <si>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</si>
  <si>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</si>
  <si>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</si>
  <si>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</si>
  <si>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</si>
  <si>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</si>
  <si>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</si>
  <si>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</si>
  <si>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</si>
  <si>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</si>
  <si>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</si>
  <si>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</si>
  <si>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</si>
  <si>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</si>
  <si>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</si>
  <si>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</si>
  <si>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</si>
  <si>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</si>
  <si>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</si>
  <si>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</si>
  <si>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</si>
  <si>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</si>
  <si>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</si>
  <si>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</si>
  <si>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</si>
  <si>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</si>
  <si>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</si>
  <si>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</si>
  <si>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</si>
  <si>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</si>
  <si>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</si>
  <si>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</si>
  <si>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</si>
  <si>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</si>
  <si>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</si>
  <si>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</si>
  <si>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</si>
  <si>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</si>
  <si>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</si>
  <si>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</si>
  <si>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</si>
  <si>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</si>
  <si>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</si>
  <si>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</si>
  <si>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</si>
  <si>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</si>
  <si>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</si>
  <si>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</si>
  <si>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</si>
  <si>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</si>
  <si>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</si>
  <si>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</si>
  <si>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</si>
  <si>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</si>
  <si>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</si>
  <si>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</si>
  <si>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</si>
  <si>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50 ml</t>
  </si>
  <si>
    <t>А.М. Казанцева</t>
  </si>
  <si>
    <t>И/О старшей мед.сетры: А.М. Казанцева</t>
  </si>
  <si>
    <t>Правый</t>
  </si>
  <si>
    <t>1. Контроль места пункции, повязка  на руке 6ч.</t>
  </si>
  <si>
    <t>Голубева Т.В.</t>
  </si>
  <si>
    <t>27:30</t>
  </si>
  <si>
    <t>Кальциноз, проходим, неровность контуров</t>
  </si>
  <si>
    <t>стеноз проксимального сегмента менее 50%, стеноз устья ВТК 2-го порядка 50%. Антеградный кровоток TIMI III.</t>
  </si>
  <si>
    <t>С учётом клинических данных совместно с деж.кардиологом Мусиновым И.С. принято решение  о целесообразности реваскуляризации ПНА.</t>
  </si>
  <si>
    <t xml:space="preserve">кальциноз, неровность контуров проксимального сегмента, за стенозом среднего сегмента 70% определяется  окклюзия, на границе среднего и дистального сегмента стеноз 60%. Антеградный кровоток TIMI 0. Ретроградное контрастирование за счет умеренно развитых внутрисистемных коллатералей из ДВ в средний и дистальный сегмент ПМЖА, слаборазвитых коллатералей из ПКА в дистальный сегмент ПМЖА. </t>
  </si>
  <si>
    <t>неровность контуров проксимального сегмента, стеноз среднего сегмента 50%, стеноз дистального сегмента 75%, неровность контуров ЗБВ, ЗМЖА. Антеградный кровоток по ПКА TIMI III.</t>
  </si>
  <si>
    <t>Устье ствола ЛКА катетеризировано проводниковым катетером Launcher EBU 3.5 6Fr. Коронарный проводник Intuition заведен в дистальный сегмент ПНА. Выполнена предилатация БК Sprinter Legend 2,0-15 мм, давлением 12-16 атм. Реканализация. В зону среднего сегмента  последовательно с оверлэппингом имплантированы DES Resolute Integrity 3,0-22 mm, DES Resolute Integrity 3,5-18 mm, давлением 12 атм. После имплантации 2-го стента на съемке кровоток по ДВ TIMI 0. Выполнена оптимизация ячейки БК Sprinter Legend 1,5-15 мм и БК Sprinter Legend 2,0-15 мм, давлением 10 атм. Антеградный кровоток по ДВ TIMI 0. На съемке признаки тромбирования стента в зоне отхождения ДВ. Выполнено введение интегриллина по схеме ведения. На контрольной съемке антеградный кровоток по ДВ TIMI 0 Принято решение выполнить стентирование ДВ по методике TAP-стентирования стентом DES Resolute Integrity 2,75-18 mm, давлением 9 атм, и БК Sprinter Legend 3,5-15 мм. На контрольных съёмках ангиографический результат субоптимальный, признаков краевых диссекций, тромбоза ПНА нет, антеградный кровоток по ДВ TIMI 0-1, по ПНА восстановлен до TIMI III. Пациентка переводится в ПРИТ для дальнейшего наблюдения и лечения.</t>
  </si>
  <si>
    <t>350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</si>
</sst>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6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0.95833333333333337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0.96527777777777779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318</v>
      </c>
      <c r="H11" s="31"/>
    </row>
    <row r="12" spans="1:8" ht="16.5" thickTop="1">
      <c r="A12" s="97" t="s">
        <v>8</v>
      </c>
      <c r="B12" s="98">
        <v>21590</v>
      </c>
      <c r="C12" s="63"/>
      <c r="D12" s="116" t="s">
        <v>372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8016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452</v>
      </c>
      <c r="H16" s="117">
        <v>2307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449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453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456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454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457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455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446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3" zoomScaleNormal="100" zoomScaleSheetLayoutView="100" zoomScalePageLayoutView="90" workbookViewId="0">
      <selection activeCell="K41" sqref="K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2</v>
      </c>
      <c r="G8" s="145" t="s">
        <v>382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7" t="s">
        <v>288</v>
      </c>
      <c r="D9" s="217"/>
      <c r="E9" s="217"/>
      <c r="F9" s="83">
        <v>1</v>
      </c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0.96527777777777779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4.1666666666666664E-2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Голубева Т.В.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21590</v>
      </c>
      <c r="C16" s="18"/>
      <c r="D16" s="116" t="s">
        <v>372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8016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27:30</v>
      </c>
      <c r="H20" s="118">
        <f>КАГ!H16</f>
        <v>2307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458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450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Голубева Т.В.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21590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8016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44706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411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402</v>
      </c>
      <c r="C15" s="168" t="s">
        <v>423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402</v>
      </c>
      <c r="C16" s="168" t="s">
        <v>172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402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392</v>
      </c>
      <c r="C18" s="168" t="s">
        <v>103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2" t="s">
        <v>392</v>
      </c>
      <c r="C19" s="168" t="s">
        <v>104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3" t="s">
        <v>392</v>
      </c>
      <c r="C20" s="168" t="s">
        <v>112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1" s="192" t="s">
        <v>401</v>
      </c>
      <c r="C21" s="168"/>
      <c r="D21" s="177">
        <v>2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Sprinter Legend</v>
      </c>
      <c r="Y2" s="139" t="str">
        <f>IFERROR(INDEX(Расходка[Наименование расходного материала],MATCH(Расходка[№],Поиск_расходки[Индекс8],0)),"")</f>
        <v>Sprinter Legend</v>
      </c>
      <c r="Z2" s="139" t="str">
        <f>IFERROR(INDEX(Расходка[Наименование расходного материала],MATCH(Расходка[№],Поиск_расходки[Индекс9],0)),"")</f>
        <v>Intuition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1</v>
      </c>
      <c r="L4" s="140">
        <f>IF(ISNUMBER(SEARCH('Карта учёта'!$B$20,Расходка[Наименование расходного материала])),MAX($L$1:L3)+1,0)</f>
        <v>1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447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427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2022-05-25T22:11:49Z</cp:lastPrinted>
  <dcterms:created xsi:type="dcterms:W3CDTF">2015-06-05T18:19:34Z</dcterms:created>
  <dcterms:modified xsi:type="dcterms:W3CDTF">2022-05-25T22:46:32Z</dcterms:modified>
</cp:coreProperties>
</file>