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3" i="1"/>
  <c r="G53" i="1"/>
  <c r="H53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O27" i="1"/>
  <c r="AC26" i="1"/>
  <c r="P27" i="1"/>
  <c r="F26" i="1"/>
  <c r="F27" i="1" s="1"/>
  <c r="N26" i="1"/>
  <c r="J51" i="1" l="1"/>
  <c r="J52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W49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I52" i="1" l="1"/>
  <c r="V51" i="1"/>
  <c r="V57" i="1"/>
  <c r="V47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V49" i="1" l="1"/>
  <c r="V48" i="1"/>
  <c r="V43" i="1"/>
  <c r="V44" i="1"/>
  <c r="V45" i="1"/>
  <c r="V50" i="1"/>
  <c r="V42" i="1"/>
  <c r="V53" i="1"/>
  <c r="V58" i="1"/>
  <c r="V52" i="1"/>
  <c r="V56" i="1"/>
  <c r="V41" i="1"/>
  <c r="V40" i="1"/>
  <c r="V46" i="1"/>
  <c r="V55" i="1"/>
  <c r="V54" i="1"/>
  <c r="H51" i="1"/>
  <c r="H52" i="1" s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AC30" i="1"/>
  <c r="P31" i="1"/>
  <c r="O31" i="1"/>
  <c r="N31" i="1"/>
  <c r="U42" i="1" l="1"/>
  <c r="U45" i="1"/>
  <c r="U47" i="1"/>
  <c r="S2" i="1"/>
  <c r="U5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F52" i="1" s="1"/>
  <c r="S43" i="1"/>
  <c r="S45" i="1"/>
  <c r="Q36" i="1"/>
  <c r="S41" i="1"/>
  <c r="S50" i="1"/>
  <c r="S46" i="1"/>
  <c r="S39" i="1"/>
  <c r="S40" i="1"/>
  <c r="S42" i="1"/>
  <c r="S49" i="1"/>
  <c r="S47" i="1"/>
  <c r="S48" i="1"/>
  <c r="S51" i="1"/>
  <c r="S44" i="1"/>
  <c r="G47" i="1"/>
  <c r="S55" i="1"/>
  <c r="K47" i="1"/>
  <c r="AD20" i="1"/>
  <c r="E28" i="1"/>
  <c r="L35" i="1"/>
  <c r="M34" i="1"/>
  <c r="O32" i="1"/>
  <c r="O33" i="1" s="1"/>
  <c r="N32" i="1"/>
  <c r="N33" i="1" s="1"/>
  <c r="AC31" i="1"/>
  <c r="P32" i="1"/>
  <c r="P33" i="1" s="1"/>
  <c r="AC29" i="1"/>
  <c r="S54" i="1" l="1"/>
  <c r="S56" i="1"/>
  <c r="S53" i="1"/>
  <c r="S57" i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N34" i="1"/>
  <c r="N35" i="1" s="1"/>
  <c r="N36" i="1" s="1"/>
  <c r="N37" i="1" s="1"/>
  <c r="N38" i="1" s="1"/>
  <c r="N39" i="1" s="1"/>
  <c r="N40" i="1" s="1"/>
  <c r="N41" i="1" s="1"/>
  <c r="N42" i="1" s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N43" i="1"/>
  <c r="AC42" i="1"/>
  <c r="P43" i="1"/>
  <c r="AC40" i="1"/>
  <c r="AC41" i="1"/>
  <c r="AC39" i="1"/>
  <c r="AC38" i="1"/>
  <c r="AC32" i="1"/>
  <c r="E32" i="1"/>
  <c r="E33" i="1" s="1"/>
  <c r="E34" i="1" s="1"/>
  <c r="L37" i="1"/>
  <c r="AC37" i="1"/>
  <c r="AC16" i="1"/>
  <c r="M36" i="1"/>
  <c r="AC36" i="1"/>
  <c r="AC34" i="1"/>
  <c r="AC22" i="1"/>
  <c r="K51" i="1" l="1"/>
  <c r="G50" i="1"/>
  <c r="AD38" i="1"/>
  <c r="Q39" i="1"/>
  <c r="AC43" i="1"/>
  <c r="P44" i="1"/>
  <c r="N44" i="1"/>
  <c r="O44" i="1"/>
  <c r="L38" i="1"/>
  <c r="L39" i="1" s="1"/>
  <c r="AC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X55" i="1"/>
  <c r="X51" i="1"/>
  <c r="X56" i="1"/>
  <c r="X52" i="1"/>
  <c r="AD39" i="1"/>
  <c r="AC35" i="1"/>
  <c r="AC23" i="1"/>
  <c r="Q40" i="1"/>
  <c r="O45" i="1"/>
  <c r="O46" i="1" s="1"/>
  <c r="N45" i="1"/>
  <c r="N46" i="1" s="1"/>
  <c r="N47" i="1" s="1"/>
  <c r="P45" i="1"/>
  <c r="P46" i="1" s="1"/>
  <c r="P47" i="1" s="1"/>
  <c r="AC20" i="1"/>
  <c r="AC44" i="1"/>
  <c r="L40" i="1"/>
  <c r="E37" i="1"/>
  <c r="E38" i="1" s="1"/>
  <c r="E39" i="1" s="1"/>
  <c r="E40" i="1" s="1"/>
  <c r="E41" i="1" s="1"/>
  <c r="M38" i="1"/>
  <c r="M39" i="1" s="1"/>
  <c r="M40" i="1" s="1"/>
  <c r="G52" i="1" l="1"/>
  <c r="T58" i="1" s="1"/>
  <c r="X58" i="1"/>
  <c r="X54" i="1"/>
  <c r="X50" i="1"/>
  <c r="X53" i="1"/>
  <c r="X49" i="1"/>
  <c r="T47" i="1"/>
  <c r="AC47" i="1"/>
  <c r="Q41" i="1"/>
  <c r="E42" i="1"/>
  <c r="E43" i="1" s="1"/>
  <c r="E44" i="1" s="1"/>
  <c r="E45" i="1" s="1"/>
  <c r="E46" i="1" s="1"/>
  <c r="E47" i="1" s="1"/>
  <c r="E48" i="1" s="1"/>
  <c r="AC46" i="1"/>
  <c r="P48" i="1"/>
  <c r="N48" i="1"/>
  <c r="O47" i="1"/>
  <c r="M41" i="1"/>
  <c r="L41" i="1"/>
  <c r="T49" i="1" l="1"/>
  <c r="T44" i="1"/>
  <c r="T48" i="1"/>
  <c r="T43" i="1"/>
  <c r="T42" i="1"/>
  <c r="T51" i="1"/>
  <c r="T39" i="1"/>
  <c r="T41" i="1"/>
  <c r="T46" i="1"/>
  <c r="T40" i="1"/>
  <c r="T45" i="1"/>
  <c r="T50" i="1"/>
  <c r="T52" i="1"/>
  <c r="T54" i="1"/>
  <c r="T56" i="1"/>
  <c r="T57" i="1"/>
  <c r="T53" i="1"/>
  <c r="T55" i="1"/>
  <c r="R2" i="1"/>
  <c r="R57" i="1"/>
  <c r="R58" i="1"/>
  <c r="AC45" i="1"/>
  <c r="P49" i="1"/>
  <c r="P50" i="1" s="1"/>
  <c r="N49" i="1"/>
  <c r="N50" i="1" s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O48" i="1"/>
  <c r="AC48" i="1"/>
  <c r="AC50" i="1"/>
  <c r="AC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N51" i="1" l="1"/>
  <c r="AA22" i="1" s="1"/>
  <c r="AC57" i="1"/>
  <c r="P51" i="1"/>
  <c r="O49" i="1"/>
  <c r="Q44" i="1"/>
  <c r="AA56" i="1"/>
  <c r="AA10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9" i="1" l="1"/>
  <c r="AA55" i="1"/>
  <c r="AA57" i="1"/>
  <c r="AA23" i="1"/>
  <c r="AA16" i="1"/>
  <c r="AA32" i="1"/>
  <c r="AA44" i="1"/>
  <c r="AA41" i="1"/>
  <c r="AA48" i="1"/>
  <c r="AA38" i="1"/>
  <c r="AA40" i="1"/>
  <c r="AA42" i="1"/>
  <c r="AA58" i="1"/>
  <c r="AA2" i="1"/>
  <c r="AA18" i="1"/>
  <c r="AA5" i="1"/>
  <c r="AA13" i="1"/>
  <c r="AA3" i="1"/>
  <c r="AA15" i="1"/>
  <c r="AA4" i="1"/>
  <c r="AA14" i="1"/>
  <c r="AA19" i="1"/>
  <c r="AA21" i="1"/>
  <c r="AA7" i="1"/>
  <c r="AA6" i="1"/>
  <c r="AA26" i="1"/>
  <c r="AA25" i="1"/>
  <c r="AA30" i="1"/>
  <c r="AA31" i="1"/>
  <c r="AA29" i="1"/>
  <c r="AA39" i="1"/>
  <c r="AA50" i="1"/>
  <c r="AA17" i="1"/>
  <c r="AA47" i="1"/>
  <c r="AA43" i="1"/>
  <c r="AA33" i="1"/>
  <c r="AA34" i="1"/>
  <c r="AA37" i="1"/>
  <c r="AA49" i="1"/>
  <c r="AA46" i="1"/>
  <c r="AA35" i="1"/>
  <c r="AA20" i="1"/>
  <c r="AA36" i="1"/>
  <c r="AA45" i="1"/>
  <c r="AC53" i="1"/>
  <c r="AC51" i="1"/>
  <c r="AC54" i="1"/>
  <c r="AC52" i="1"/>
  <c r="AA54" i="1"/>
  <c r="AA52" i="1"/>
  <c r="AA51" i="1"/>
  <c r="AA53" i="1"/>
  <c r="Q45" i="1"/>
  <c r="Q46" i="1" s="1"/>
  <c r="Q47" i="1" s="1"/>
  <c r="AD35" i="1"/>
  <c r="O50" i="1"/>
  <c r="O51" i="1" s="1"/>
  <c r="AB43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3" i="1" l="1"/>
  <c r="AB49" i="1"/>
  <c r="AB46" i="1"/>
  <c r="AB35" i="1"/>
  <c r="AB23" i="1"/>
  <c r="AB45" i="1"/>
  <c r="AB58" i="1"/>
  <c r="AB2" i="1"/>
  <c r="AB26" i="1"/>
  <c r="AB6" i="1"/>
  <c r="AB13" i="1"/>
  <c r="AB21" i="1"/>
  <c r="AB19" i="1"/>
  <c r="AB3" i="1"/>
  <c r="AB15" i="1"/>
  <c r="AB7" i="1"/>
  <c r="AB5" i="1"/>
  <c r="AB18" i="1"/>
  <c r="AB14" i="1"/>
  <c r="AB4" i="1"/>
  <c r="AB25" i="1"/>
  <c r="AB30" i="1"/>
  <c r="AB29" i="1"/>
  <c r="AB31" i="1"/>
  <c r="AB17" i="1"/>
  <c r="AB37" i="1"/>
  <c r="AB40" i="1"/>
  <c r="AB36" i="1"/>
  <c r="AB41" i="1"/>
  <c r="AB16" i="1"/>
  <c r="AB34" i="1"/>
  <c r="AB22" i="1"/>
  <c r="AB32" i="1"/>
  <c r="AB39" i="1"/>
  <c r="AB38" i="1"/>
  <c r="AB48" i="1"/>
  <c r="AB20" i="1"/>
  <c r="AB42" i="1"/>
  <c r="AB33" i="1"/>
  <c r="AB44" i="1"/>
  <c r="AB47" i="1"/>
  <c r="AB52" i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Z45" i="1" l="1"/>
  <c r="L51" i="1"/>
  <c r="Y13" i="1" s="1"/>
  <c r="Y37" i="1"/>
  <c r="Y45" i="1"/>
  <c r="Y19" i="1"/>
  <c r="Y33" i="1"/>
  <c r="Y29" i="1"/>
  <c r="Y52" i="1"/>
  <c r="Y55" i="1" l="1"/>
  <c r="Y42" i="1"/>
  <c r="Y36" i="1"/>
  <c r="Y35" i="1"/>
  <c r="Y32" i="1"/>
  <c r="Y14" i="1"/>
  <c r="Y4" i="1"/>
  <c r="Y51" i="1"/>
  <c r="Y44" i="1"/>
  <c r="Y30" i="1"/>
  <c r="Y5" i="1"/>
  <c r="Y21" i="1"/>
  <c r="Y47" i="1"/>
  <c r="Y8" i="1"/>
  <c r="Y25" i="1"/>
  <c r="Y48" i="1"/>
  <c r="Y34" i="1"/>
  <c r="Y23" i="1"/>
  <c r="Y20" i="1"/>
  <c r="Y58" i="1"/>
  <c r="Y28" i="1"/>
  <c r="Y54" i="1"/>
  <c r="Y53" i="1"/>
  <c r="Y56" i="1"/>
  <c r="Y50" i="1"/>
  <c r="Y12" i="1"/>
  <c r="Y11" i="1"/>
  <c r="Y6" i="1"/>
  <c r="Y31" i="1"/>
  <c r="Y40" i="1"/>
  <c r="Y9" i="1"/>
  <c r="Y10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<sst xmlns="http://schemas.openxmlformats.org/spreadsheetml/2006/main" count="784" uniqueCount="484">
  <si>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</si>
  <si>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</si>
  <si>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</si>
  <si>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</si>
  <si>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</si>
  <si>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</si>
  <si>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</si>
  <si>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</si>
  <si>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</si>
  <si>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</si>
  <si>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</si>
  <si>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</si>
  <si>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</si>
  <si>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</si>
  <si>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</si>
  <si>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</si>
  <si>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</si>
  <si>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</si>
  <si>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</si>
  <si>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</si>
  <si>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</si>
  <si>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</si>
  <si>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</si>
  <si>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</si>
  <si>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</si>
  <si>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</si>
  <si>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</si>
  <si>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</si>
  <si>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</si>
  <si>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</si>
  <si>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</si>
  <si>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</si>
  <si>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</si>
  <si>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</si>
  <si>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</si>
  <si>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</si>
  <si>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</si>
  <si>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</si>
  <si>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</si>
  <si>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</si>
  <si>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</si>
  <si>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</si>
  <si>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</si>
  <si>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</si>
  <si>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</si>
  <si>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</si>
  <si>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</si>
  <si>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</si>
  <si>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</si>
  <si>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</si>
  <si>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</si>
  <si>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</si>
  <si>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</si>
  <si>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</si>
  <si>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</si>
  <si>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</si>
  <si>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</si>
  <si>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</si>
  <si>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</si>
  <si>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</si>
  <si>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</si>
  <si>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</si>
  <si>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</si>
  <si>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</si>
  <si>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</si>
  <si>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</si>
  <si>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</si>
  <si>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</si>
  <si>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</si>
  <si>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</si>
  <si>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</si>
  <si>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</si>
  <si>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</si>
  <si>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</si>
  <si>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</si>
  <si>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</si>
  <si>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</si>
  <si>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</si>
  <si>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</si>
  <si>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</si>
  <si>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</si>
  <si>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</si>
  <si>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</si>
  <si>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</si>
  <si>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</si>
  <si>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</si>
  <si>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</si>
  <si>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</si>
  <si>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</si>
  <si>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</si>
  <si>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</si>
  <si>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</si>
  <si>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</si>
  <si>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</si>
  <si>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</si>
  <si>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</si>
  <si>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</si>
  <si>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</si>
  <si>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</si>
  <si>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</si>
  <si>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</si>
  <si>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</si>
  <si>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</si>
  <si>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</si>
  <si>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</si>
  <si>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</si>
  <si>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</si>
  <si>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</si>
  <si>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</si>
  <si>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</si>
  <si>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</si>
  <si>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</si>
  <si>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</si>
  <si>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</si>
  <si>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</si>
  <si>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</si>
  <si>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</si>
  <si>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</si>
  <si>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</si>
  <si>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</si>
  <si>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</si>
  <si>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</si>
  <si>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</si>
  <si>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</si>
  <si>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</si>
  <si>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</si>
  <si>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</si>
  <si>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</si>
  <si>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</si>
  <si>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</si>
  <si>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</si>
  <si>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</si>
  <si>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</si>
  <si>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</si>
  <si>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</si>
  <si>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</si>
  <si>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</si>
  <si>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</si>
  <si>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</si>
  <si>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</si>
  <si>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</si>
  <si>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</si>
  <si>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</si>
  <si>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</si>
  <si>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</si>
  <si>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</si>
  <si>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</si>
  <si>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</si>
  <si>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</si>
  <si>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</si>
  <si>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</si>
  <si>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</si>
  <si>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</si>
  <si>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</si>
  <si>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</si>
  <si>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</si>
  <si>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</si>
  <si>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</si>
  <si>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</si>
  <si>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</si>
  <si>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</si>
  <si>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</si>
  <si>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</si>
  <si>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</si>
  <si>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</si>
  <si>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</si>
  <si>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</si>
  <si>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</si>
  <si>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</si>
  <si>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</si>
  <si>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</si>
  <si>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</si>
  <si>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</si>
  <si>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</si>
  <si>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</si>
  <si>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</si>
  <si>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</si>
  <si>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</si>
  <si>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</si>
  <si>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</si>
  <si>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</si>
  <si>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</si>
  <si>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</si>
  <si>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</si>
  <si>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</si>
  <si>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</si>
  <si>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</si>
  <si>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</si>
  <si>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</si>
  <si>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</si>
  <si>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</si>
  <si>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</si>
  <si>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</si>
  <si>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</si>
  <si>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</si>
  <si>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</si>
  <si>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</si>
  <si>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</si>
  <si>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</si>
  <si>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</si>
  <si>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</si>
  <si>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</si>
  <si>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</si>
  <si>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</si>
  <si>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</si>
  <si>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</si>
  <si>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</si>
  <si>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</si>
  <si>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</si>
  <si>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</si>
  <si>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</si>
  <si>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</si>
  <si>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</si>
  <si>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</si>
  <si>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</si>
  <si>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</si>
  <si>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</si>
  <si>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</si>
  <si>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</si>
  <si>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</si>
  <si>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</si>
  <si>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</si>
  <si>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</si>
  <si>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</si>
  <si>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</si>
  <si>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</si>
  <si>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</si>
  <si>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</si>
  <si>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</si>
  <si>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</si>
  <si>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</si>
  <si>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</si>
  <si>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</si>
  <si>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</si>
  <si>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</si>
  <si>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</si>
  <si>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</si>
  <si>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</si>
  <si>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</si>
  <si>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</si>
  <si>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</si>
  <si>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</si>
  <si>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</si>
  <si>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</si>
  <si>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</si>
  <si>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</si>
  <si>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</si>
  <si>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</si>
  <si>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</si>
  <si>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</si>
  <si>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</si>
  <si>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</si>
  <si>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</si>
  <si>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</si>
  <si>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</si>
  <si>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</si>
  <si>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</si>
  <si>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</si>
  <si>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</si>
  <si>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</si>
  <si>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</si>
  <si>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</si>
  <si>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</si>
  <si>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</si>
  <si>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</si>
  <si>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</si>
  <si>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</si>
  <si>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</si>
  <si>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</si>
  <si>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</si>
  <si>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</si>
  <si>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</si>
  <si>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</si>
  <si>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</si>
  <si>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</si>
  <si>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</si>
  <si>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</si>
  <si>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</si>
  <si>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</si>
  <si>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</si>
  <si>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</si>
  <si>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</si>
  <si>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</si>
  <si>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</si>
  <si>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</si>
  <si>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</si>
  <si>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</si>
  <si>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</si>
  <si>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</si>
  <si>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</si>
  <si>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</si>
  <si>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</si>
  <si>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</si>
  <si>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</si>
  <si>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</si>
  <si>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</si>
  <si>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</si>
  <si>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</si>
  <si>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</si>
  <si>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</si>
  <si>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</si>
  <si>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</si>
  <si>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</si>
  <si>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</si>
  <si>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</si>
  <si>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</si>
  <si>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</si>
  <si>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</si>
  <si>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</si>
  <si>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</si>
  <si>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</si>
  <si>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</si>
  <si>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</si>
  <si>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</si>
  <si>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</si>
  <si>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</si>
  <si>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</si>
  <si>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</si>
  <si>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</si>
  <si>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</si>
  <si>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</si>
  <si>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</si>
  <si>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</si>
  <si>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</si>
  <si>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</si>
  <si>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</si>
  <si>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</si>
  <si>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</si>
  <si>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</si>
  <si>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</si>
  <si>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</si>
  <si>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</si>
  <si>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</si>
  <si>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</si>
  <si>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</si>
  <si>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</si>
  <si>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</si>
  <si>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</si>
  <si>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</si>
  <si>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</si>
  <si>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</si>
  <si>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</si>
  <si>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</si>
  <si>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</si>
  <si>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</si>
  <si>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</si>
  <si>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</si>
  <si>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</si>
  <si>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</si>
  <si>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</si>
  <si>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</si>
  <si>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</si>
  <si>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</si>
  <si>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</si>
  <si>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</si>
  <si>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</si>
  <si>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</si>
  <si>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</si>
  <si>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</si>
  <si>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</si>
  <si>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</si>
  <si>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</si>
  <si>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</si>
  <si>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</si>
  <si>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</si>
  <si>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</si>
  <si>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</si>
  <si>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</si>
  <si>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</si>
  <si>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</si>
  <si>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</si>
  <si>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</si>
  <si>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</si>
  <si>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</si>
  <si>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</si>
  <si>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</si>
  <si>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</si>
  <si>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</si>
  <si>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</si>
  <si>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</si>
  <si>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</si>
  <si>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</si>
  <si>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</si>
  <si>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</si>
  <si>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</si>
  <si>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</si>
  <si>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</si>
  <si>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</si>
  <si>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</si>
  <si>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</si>
  <si>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</si>
  <si>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</si>
  <si>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</si>
  <si>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</si>
  <si>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</si>
  <si>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</si>
  <si>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</si>
  <si>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</si>
  <si>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</si>
  <si>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</si>
  <si>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</si>
  <si>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</si>
  <si>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</si>
  <si>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</si>
  <si>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</si>
  <si>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</si>
  <si>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</si>
  <si>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</si>
  <si>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</si>
  <si>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</si>
  <si>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</si>
  <si>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</si>
  <si>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</si>
  <si>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</si>
  <si>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</si>
  <si>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</si>
  <si>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</si>
  <si>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</si>
  <si>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</si>
  <si>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</si>
  <si>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</si>
  <si>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</si>
  <si>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</si>
  <si>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</si>
  <si>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</si>
  <si>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</si>
  <si>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</si>
  <si>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</si>
  <si>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</si>
  <si>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</si>
  <si>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</si>
  <si>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</si>
  <si>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</si>
  <si>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</si>
  <si>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</si>
  <si>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</si>
  <si>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</si>
  <si>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</si>
  <si>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</si>
  <si>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</si>
  <si>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</si>
  <si>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</si>
  <si>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</si>
  <si>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</si>
  <si>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</si>
  <si>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</si>
  <si>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</si>
  <si>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</si>
  <si>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</si>
  <si>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</si>
  <si>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</si>
  <si>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</si>
  <si>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</si>
  <si>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</si>
  <si>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</si>
  <si>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</si>
  <si>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</si>
  <si>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</si>
  <si>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</si>
  <si>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</si>
  <si>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</si>
  <si>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</si>
  <si>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</si>
  <si>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</si>
  <si>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</si>
  <si>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</si>
  <si>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</si>
  <si>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</si>
  <si>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</si>
  <si>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</si>
  <si>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</si>
  <si>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</si>
  <si>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</si>
  <si>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</si>
  <si>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</si>
  <si>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Старшая мед.сетра: О.Н. Черткова</t>
  </si>
  <si>
    <t>Яблочкин Ю.Н.</t>
  </si>
  <si>
    <t>23:00</t>
  </si>
  <si>
    <t>проходим, контуры ровные</t>
  </si>
  <si>
    <t>неровности контуров проксимального сегмента, на границе проксимального и среднего сегмента стеноз 30%, миокардиальный мостик серднего сегмента с компрессией в систолу до 70%. Стеноз устья ДВ1 60%. Антеградный кровоток TIMI III.</t>
  </si>
  <si>
    <t>стенозы дистального сегмента 50%, стеноз пркосимальной трети ВТК 40%. Антеградный кровоток TIMI III.</t>
  </si>
  <si>
    <t>диффузные стенотические изменения на протяжении проксимального сегмента 70%, тотальная острая окклюзия на уровне среднего сегмента. Стенозы дистального сегмента 60%. Антеградный кровоток  TIMI 0. Межсистемные коллатерали из СВ ПНА с ретроградным контрастированием дистальных сегментов ЗМЖВ и ЗБВ</t>
  </si>
  <si>
    <t>С учётом клинических данных совместно с деж.кардиологом Карян Б.Г. принято решение  о экстренной реваскуляризации ПКА</t>
  </si>
  <si>
    <t>Устье ПКА катетеризировано проводниковым катетером Launcher JR 4,0 6Fr. Коронарный проводник Whisper MS заведен в дистальный сегмент ПКА. Аспирационным катетером Hunter 6F и БК Sprinter Legend 2.0-15, давлением 14 атм. Выполнена реканализация артерии с восстановлением антеградного кровотока до TIMI II.    В зону дистального сегмента имплантирован DES Resolute Integrity 2,5-22 мм, давлением 14 атм. В зону среднего сегмента имплантирован  DES Resolute Integrity 3,0-38 мм, давлением 18 атм. В зону проксимального сегмента имплантирован  DES Resolute Integrity 3,5-38 мм, давлением 18 атм. Постдилатация стентов среднего и дистального сегмента БК Sprinter Legend 3.0-15, давлением до 22 атм (NC в данные сегменты провести не удалось). Постдилатация стента проксимального сегмента БК NC Euphora 3.75-8, давлением до 24 атм.  На контрольных съёмках признаков краевых диссекций, тромбоза ПКА нет. Антеградный кровоток по ПКА восстановлен,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</si>
</sst>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9" sqref="L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0.61458333333333337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0.61805555555555558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19062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18130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477</v>
      </c>
      <c r="H16" s="117">
        <v>1278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479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480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481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438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3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0.61805555555555558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0.67708333333333337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Яблочкин Ю.Н.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19062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18130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23:00</v>
      </c>
      <c r="H20" s="118">
        <f>КАГ!H16</f>
        <v>1278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0.62458333333333338</v>
      </c>
    </row>
    <row r="23" spans="1:8" ht="14.45" customHeight="1">
      <c r="A23" s="226" t="s">
        <v>483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474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C21" sqref="C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Яблочкин Ю.Н.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19062</v>
      </c>
    </row>
    <row r="6" spans="1:4" ht="49.5" customHeight="1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18130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44882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465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175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377</v>
      </c>
      <c r="C18" s="168" t="s">
        <v>417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3" t="s">
        <v>380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4" t="s">
        <v>462</v>
      </c>
      <c r="C20" s="168"/>
      <c r="D20" s="177">
        <v>2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3" t="s">
        <v>398</v>
      </c>
      <c r="C21" s="168" t="s">
        <v>174</v>
      </c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95" t="s">
        <v>398</v>
      </c>
      <c r="C22" s="168" t="s">
        <v>163</v>
      </c>
      <c r="D22" s="178">
        <v>1</v>
      </c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95" t="s">
        <v>398</v>
      </c>
      <c r="C23" s="168" t="s">
        <v>179</v>
      </c>
      <c r="D23" s="178">
        <v>1</v>
      </c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0</v>
      </c>
      <c r="O2" s="140">
        <f>IF(ISNUMBER(SEARCH('Карта учёта'!$B$23,Расходка[Наименование расходного материала])),MAX($O$1:O1)+1,0)</f>
        <v>0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BasixTOUCH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NC Euphora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Whisper MS</v>
      </c>
      <c r="Z2" s="139" t="str">
        <f>IFERROR(INDEX(Расходка[Наименование расходного материала],MATCH(Расходка[№],Поиск_расходки[Индекс9],0)),"")</f>
        <v>DES, Resolute Integtity</v>
      </c>
      <c r="AA2" s="139" t="str">
        <f>IFERROR(INDEX(Расходка[Наименование расходного материала],MATCH(Расходка[№],Поиск_расходки[Индекс10],0)),"")</f>
        <v>DES, Resolute Integtity</v>
      </c>
      <c r="AB2" s="139" t="str">
        <f>IFERROR(INDEX(Расходка[Наименование расходного материала],MATCH(Расходка[№],Поиск_расходки[Индекс11],0)),"")</f>
        <v>DES, Resolute Integtity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0</v>
      </c>
      <c r="O3" s="140">
        <f>IF(ISNUMBER(SEARCH('Карта учёта'!$B$23,Расходка[Наименование расходного материала])),MAX($O$1:O2)+1,0)</f>
        <v>0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/>
      </c>
      <c r="AB3" s="139" t="str">
        <f>IFERROR(INDEX(Расходка[Наименование расходного материала],MATCH(Расходка[№],Поиск_расходки[Индекс11],0)),"")</f>
        <v/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0</v>
      </c>
      <c r="O4" s="140">
        <f>IF(ISNUMBER(SEARCH('Карта учёта'!$B$23,Расходка[Наименование расходного материала])),MAX($O$1:O3)+1,0)</f>
        <v>0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/>
      </c>
      <c r="AB4" s="139" t="str">
        <f>IFERROR(INDEX(Расходка[Наименование расходного материала],MATCH(Расходка[№],Поиск_расходки[Индекс11],0)),"")</f>
        <v/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1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0</v>
      </c>
      <c r="O5" s="140">
        <f>IF(ISNUMBER(SEARCH('Карта учёта'!$B$23,Расходка[Наименование расходного материала])),MAX($O$1:O4)+1,0)</f>
        <v>0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/>
      </c>
      <c r="AB5" s="139" t="str">
        <f>IFERROR(INDEX(Расходка[Наименование расходного материала],MATCH(Расходка[№],Поиск_расходки[Индекс11],0)),"")</f>
        <v/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0</v>
      </c>
      <c r="O6" s="140">
        <f>IF(ISNUMBER(SEARCH('Карта учёта'!$B$23,Расходка[Наименование расходного материала])),MAX($O$1:O5)+1,0)</f>
        <v>0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/>
      </c>
      <c r="AB6" s="139" t="str">
        <f>IFERROR(INDEX(Расходка[Наименование расходного материала],MATCH(Расходка[№],Поиск_расходки[Индекс11],0)),"")</f>
        <v/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0</v>
      </c>
      <c r="O7" s="140">
        <f>IF(ISNUMBER(SEARCH('Карта учёта'!$B$23,Расходка[Наименование расходного материала])),MAX($O$1:O6)+1,0)</f>
        <v>0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/>
      </c>
      <c r="AB7" s="139" t="str">
        <f>IFERROR(INDEX(Расходка[Наименование расходного материала],MATCH(Расходка[№],Поиск_расходки[Индекс11],0)),"")</f>
        <v/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0</v>
      </c>
      <c r="O8" s="140">
        <f>IF(ISNUMBER(SEARCH('Карта учёта'!$B$23,Расходка[Наименование расходного материала])),MAX($O$1:O7)+1,0)</f>
        <v>0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/>
      </c>
      <c r="AB8" s="139" t="str">
        <f>IFERROR(INDEX(Расходка[Наименование расходного материала],MATCH(Расходка[№],Поиск_расходки[Индекс11],0)),"")</f>
        <v/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0</v>
      </c>
      <c r="O9" s="140">
        <f>IF(ISNUMBER(SEARCH('Карта учёта'!$B$23,Расходка[Наименование расходного материала])),MAX($O$1:O8)+1,0)</f>
        <v>0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/>
      </c>
      <c r="AB9" s="139" t="str">
        <f>IFERROR(INDEX(Расходка[Наименование расходного материала],MATCH(Расходка[№],Поиск_расходки[Индекс11],0)),"")</f>
        <v/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0</v>
      </c>
      <c r="O10" s="140">
        <f>IF(ISNUMBER(SEARCH('Карта учёта'!$B$23,Расходка[Наименование расходного материала])),MAX($O$1:O9)+1,0)</f>
        <v>0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/>
      </c>
      <c r="AB10" s="139" t="str">
        <f>IFERROR(INDEX(Расходка[Наименование расходного материала],MATCH(Расходка[№],Поиск_расходки[Индекс11],0)),"")</f>
        <v/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0</v>
      </c>
      <c r="O11" s="140">
        <f>IF(ISNUMBER(SEARCH('Карта учёта'!$B$23,Расходка[Наименование расходного материала])),MAX($O$1:O10)+1,0)</f>
        <v>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/>
      </c>
      <c r="AB11" s="139" t="str">
        <f>IFERROR(INDEX(Расходка[Наименование расходного материала],MATCH(Расходка[№],Поиск_расходки[Индекс11],0)),"")</f>
        <v/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0</v>
      </c>
      <c r="O12" s="140">
        <f>IF(ISNUMBER(SEARCH('Карта учёта'!$B$23,Расходка[Наименование расходного материала])),MAX($O$1:O11)+1,0)</f>
        <v>0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/>
      </c>
      <c r="AB12" s="139" t="str">
        <f>IFERROR(INDEX(Расходка[Наименование расходного материала],MATCH(Расходка[№],Поиск_расходки[Индекс11],0)),"")</f>
        <v/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0</v>
      </c>
      <c r="O13" s="140">
        <f>IF(ISNUMBER(SEARCH('Карта учёта'!$B$23,Расходка[Наименование расходного материала])),MAX($O$1:O12)+1,0)</f>
        <v>0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/>
      </c>
      <c r="AB13" s="139" t="str">
        <f>IFERROR(INDEX(Расходка[Наименование расходного материала],MATCH(Расходка[№],Поиск_расходки[Индекс11],0)),"")</f>
        <v/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0</v>
      </c>
      <c r="O14" s="140">
        <f>IF(ISNUMBER(SEARCH('Карта учёта'!$B$23,Расходка[Наименование расходного материала])),MAX($O$1:O13)+1,0)</f>
        <v>0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/>
      </c>
      <c r="AB14" s="139" t="str">
        <f>IFERROR(INDEX(Расходка[Наименование расходного материала],MATCH(Расходка[№],Поиск_расходки[Индекс11],0)),"")</f>
        <v/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0</v>
      </c>
      <c r="O15" s="140">
        <f>IF(ISNUMBER(SEARCH('Карта учёта'!$B$23,Расходка[Наименование расходного материала])),MAX($O$1:O14)+1,0)</f>
        <v>0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/>
      </c>
      <c r="AB15" s="139" t="str">
        <f>IFERROR(INDEX(Расходка[Наименование расходного материала],MATCH(Расходка[№],Поиск_расходки[Индекс11],0)),"")</f>
        <v/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0</v>
      </c>
      <c r="O16" s="140">
        <f>IF(ISNUMBER(SEARCH('Карта учёта'!$B$23,Расходка[Наименование расходного материала])),MAX($O$1:O15)+1,0)</f>
        <v>0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/>
      </c>
      <c r="AB16" s="139" t="str">
        <f>IFERROR(INDEX(Расходка[Наименование расходного материала],MATCH(Расходка[№],Поиск_расходки[Индекс11],0)),"")</f>
        <v/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0</v>
      </c>
      <c r="O17" s="140">
        <f>IF(ISNUMBER(SEARCH('Карта учёта'!$B$23,Расходка[Наименование расходного материала])),MAX($O$1:O16)+1,0)</f>
        <v>0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0</v>
      </c>
      <c r="O18" s="140">
        <f>IF(ISNUMBER(SEARCH('Карта учёта'!$B$23,Расходка[Наименование расходного материала])),MAX($O$1:O17)+1,0)</f>
        <v>0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0</v>
      </c>
      <c r="O19" s="140">
        <f>IF(ISNUMBER(SEARCH('Карта учёта'!$B$23,Расходка[Наименование расходного материала])),MAX($O$1:O18)+1,0)</f>
        <v>0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0</v>
      </c>
      <c r="O20" s="140">
        <f>IF(ISNUMBER(SEARCH('Карта учёта'!$B$23,Расходка[Наименование расходного материала])),MAX($O$1:O19)+1,0)</f>
        <v>0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0</v>
      </c>
      <c r="O21" s="140">
        <f>IF(ISNUMBER(SEARCH('Карта учёта'!$B$23,Расходка[Наименование расходного материала])),MAX($O$1:O20)+1,0)</f>
        <v>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0</v>
      </c>
      <c r="O22" s="140">
        <f>IF(ISNUMBER(SEARCH('Карта учёта'!$B$23,Расходка[Наименование расходного материала])),MAX($O$1:O21)+1,0)</f>
        <v>0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0</v>
      </c>
      <c r="O23" s="140">
        <f>IF(ISNUMBER(SEARCH('Карта учёта'!$B$23,Расходка[Наименование расходного материала])),MAX($O$1:O22)+1,0)</f>
        <v>0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0</v>
      </c>
      <c r="O24" s="140">
        <f>IF(ISNUMBER(SEARCH('Карта учёта'!$B$23,Расходка[Наименование расходного материала])),MAX($O$1:O23)+1,0)</f>
        <v>0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0</v>
      </c>
      <c r="O25" s="140">
        <f>IF(ISNUMBER(SEARCH('Карта учёта'!$B$23,Расходка[Наименование расходного материала])),MAX($O$1:O24)+1,0)</f>
        <v>0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0</v>
      </c>
      <c r="O26" s="142">
        <f>IF(ISNUMBER(SEARCH('Карта учёта'!$B$23,Расходка[Наименование расходного материала])),MAX($O$1:O25)+1,0)</f>
        <v>0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/>
      </c>
      <c r="AB26" s="144" t="str">
        <f>IFERROR(INDEX(Расходка[Наименование расходного материала],MATCH(Расходка[№],Поиск_расходки[Индекс11],0)),"")</f>
        <v/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0</v>
      </c>
      <c r="O27" s="142">
        <f>IF(ISNUMBER(SEARCH('Карта учёта'!$B$23,Расходка[Наименование расходного материала])),MAX($O$1:O26)+1,0)</f>
        <v>0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1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0</v>
      </c>
      <c r="O28" s="142">
        <f>IF(ISNUMBER(SEARCH('Карта учёта'!$B$23,Расходка[Наименование расходного материала])),MAX($O$1:O27)+1,0)</f>
        <v>0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0</v>
      </c>
      <c r="O29" s="142">
        <f>IF(ISNUMBER(SEARCH('Карта учёта'!$B$23,Расходка[Наименование расходного материала])),MAX($O$1:O28)+1,0)</f>
        <v>0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0</v>
      </c>
      <c r="O30" s="142">
        <f>IF(ISNUMBER(SEARCH('Карта учёта'!$B$23,Расходка[Наименование расходного материала])),MAX($O$1:O29)+1,0)</f>
        <v>0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0</v>
      </c>
      <c r="O31" s="142">
        <f>IF(ISNUMBER(SEARCH('Карта учёта'!$B$23,Расходка[Наименование расходного материала])),MAX($O$1:O30)+1,0)</f>
        <v>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0</v>
      </c>
      <c r="O32" s="142">
        <f>IF(ISNUMBER(SEARCH('Карта учёта'!$B$23,Расходка[Наименование расходного материала])),MAX($O$1:O31)+1,0)</f>
        <v>0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0</v>
      </c>
      <c r="O33" s="142">
        <f>IF(ISNUMBER(SEARCH('Карта учёта'!$B$23,Расходка[Наименование расходного материала])),MAX($O$1:O32)+1,0)</f>
        <v>0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0</v>
      </c>
      <c r="O34" s="142">
        <f>IF(ISNUMBER(SEARCH('Карта учёта'!$B$23,Расходка[Наименование расходного материала])),MAX($O$1:O33)+1,0)</f>
        <v>0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1</v>
      </c>
      <c r="N35" s="142">
        <f>IF(ISNUMBER(SEARCH('Карта учёта'!$B$22,Расходка[Наименование расходного материала])),MAX($N$1:N34)+1,0)</f>
        <v>1</v>
      </c>
      <c r="O35" s="142">
        <f>IF(ISNUMBER(SEARCH('Карта учёта'!$B$23,Расходка[Наименование расходного материала])),MAX($O$1:O34)+1,0)</f>
        <v>1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0</v>
      </c>
      <c r="O36" s="142">
        <f>IF(ISNUMBER(SEARCH('Карта учёта'!$B$23,Расходка[Наименование расходного материала])),MAX($O$1:O35)+1,0)</f>
        <v>0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/>
      </c>
      <c r="AB36" s="144" t="str">
        <f>IFERROR(INDEX(Расходка[Наименование расходного материала],MATCH(Расходка[№],Поиск_расходки[Индекс11],0)),"")</f>
        <v/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0</v>
      </c>
      <c r="O37" s="142">
        <f>IF(ISNUMBER(SEARCH('Карта учёта'!$B$23,Расходка[Наименование расходного материала])),MAX($O$1:O36)+1,0)</f>
        <v>0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0</v>
      </c>
      <c r="O38" s="142">
        <f>IF(ISNUMBER(SEARCH('Карта учёта'!$B$23,Расходка[Наименование расходного материала])),MAX($O$1:O37)+1,0)</f>
        <v>0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0</v>
      </c>
      <c r="O39" s="142">
        <f>IF(ISNUMBER(SEARCH('Карта учёта'!$B$23,Расходка[Наименование расходного материала])),MAX($O$1:O38)+1,0)</f>
        <v>0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0</v>
      </c>
      <c r="O41" s="142">
        <f>IF(ISNUMBER(SEARCH('Карта учёта'!$B$23,Расходка[Наименование расходного материала])),MAX($O$1:O40)+1,0)</f>
        <v>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0</v>
      </c>
      <c r="O42" s="142">
        <f>IF(ISNUMBER(SEARCH('Карта учёта'!$B$23,Расходка[Наименование расходного материала])),MAX($O$1:O41)+1,0)</f>
        <v>0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0</v>
      </c>
      <c r="O43" s="142">
        <f>IF(ISNUMBER(SEARCH('Карта учёта'!$B$23,Расходка[Наименование расходного материала])),MAX($O$1:O42)+1,0)</f>
        <v>0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0</v>
      </c>
      <c r="O44" s="142">
        <f>IF(ISNUMBER(SEARCH('Карта учёта'!$B$23,Расходка[Наименование расходного материала])),MAX($O$1:O43)+1,0)</f>
        <v>0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0</v>
      </c>
      <c r="O45" s="142">
        <f>IF(ISNUMBER(SEARCH('Карта учёта'!$B$23,Расходка[Наименование расходного материала])),MAX($O$1:O44)+1,0)</f>
        <v>0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0</v>
      </c>
      <c r="O46" s="142">
        <f>IF(ISNUMBER(SEARCH('Карта учёта'!$B$23,Расходка[Наименование расходного материала])),MAX($O$1:O45)+1,0)</f>
        <v>0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/>
      </c>
      <c r="AB46" s="144" t="str">
        <f>IFERROR(INDEX(Расходка[Наименование расходного материала],MATCH(Расходка[№],Поиск_расходки[Индекс11],0)),"")</f>
        <v/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1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472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2022-11-17T13:54:42Z</cp:lastPrinted>
  <dcterms:created xsi:type="dcterms:W3CDTF">2015-06-05T18:19:34Z</dcterms:created>
  <dcterms:modified xsi:type="dcterms:W3CDTF">2022-11-17T13:54:46Z</dcterms:modified>
</cp:coreProperties>
</file>