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2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3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AB58" i="1"/>
  <c r="AA58" i="1"/>
  <c r="Z58" i="1"/>
  <c r="Y58" i="1"/>
  <c r="C17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J52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49" i="1" l="1"/>
  <c r="W56" i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I52" i="1" l="1"/>
  <c r="V58" i="1"/>
  <c r="V53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V49" i="1" l="1"/>
  <c r="V48" i="1"/>
  <c r="V43" i="1"/>
  <c r="V51" i="1"/>
  <c r="V46" i="1"/>
  <c r="V42" i="1"/>
  <c r="V45" i="1"/>
  <c r="V40" i="1"/>
  <c r="V50" i="1"/>
  <c r="V44" i="1"/>
  <c r="V39" i="1"/>
  <c r="V47" i="1"/>
  <c r="V57" i="1"/>
  <c r="V41" i="1"/>
  <c r="V55" i="1"/>
  <c r="V54" i="1"/>
  <c r="V52" i="1"/>
  <c r="V56" i="1"/>
  <c r="H51" i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8" i="1" l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<sst xmlns="http://schemas.openxmlformats.org/spreadsheetml/2006/main" count="777" uniqueCount="484">
  <si>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</si>
  <si>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</si>
  <si>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</si>
  <si>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</si>
  <si>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</si>
  <si>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</si>
  <si>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</si>
  <si>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</si>
  <si>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</si>
  <si>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</si>
  <si>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</si>
  <si>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</si>
  <si>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</si>
  <si>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</si>
  <si>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</si>
  <si>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</si>
  <si>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</si>
  <si>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</si>
  <si>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</si>
  <si>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</si>
  <si>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</si>
  <si>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</si>
  <si>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</si>
  <si>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</si>
  <si>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</si>
  <si>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</si>
  <si>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</si>
  <si>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</si>
  <si>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</si>
  <si>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</si>
  <si>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</si>
  <si>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</si>
  <si>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</si>
  <si>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</si>
  <si>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</si>
  <si>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</si>
  <si>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</si>
  <si>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</si>
  <si>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</si>
  <si>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</si>
  <si>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</si>
  <si>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</si>
  <si>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</si>
  <si>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</si>
  <si>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</si>
  <si>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</si>
  <si>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</si>
  <si>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</si>
  <si>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</si>
  <si>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</si>
  <si>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</si>
  <si>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</si>
  <si>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</si>
  <si>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</si>
  <si>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</si>
  <si>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</si>
  <si>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</si>
  <si>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</si>
  <si>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</si>
  <si>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</si>
  <si>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</si>
  <si>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</si>
  <si>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</si>
  <si>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</si>
  <si>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</si>
  <si>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</si>
  <si>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</si>
  <si>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</si>
  <si>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</si>
  <si>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</si>
  <si>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</si>
  <si>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</si>
  <si>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</si>
  <si>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</si>
  <si>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</si>
  <si>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</si>
  <si>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</si>
  <si>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</si>
  <si>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</si>
  <si>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</si>
  <si>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</si>
  <si>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</si>
  <si>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</si>
  <si>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</si>
  <si>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</si>
  <si>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</si>
  <si>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</si>
  <si>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</si>
  <si>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</si>
  <si>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</si>
  <si>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</si>
  <si>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</si>
  <si>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</si>
  <si>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</si>
  <si>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</si>
  <si>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</si>
  <si>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</si>
  <si>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</si>
  <si>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</si>
  <si>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</si>
  <si>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</si>
  <si>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</si>
  <si>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</si>
  <si>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</si>
  <si>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</si>
  <si>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</si>
  <si>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</si>
  <si>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</si>
  <si>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</si>
  <si>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</si>
  <si>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</si>
  <si>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</si>
  <si>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</si>
  <si>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</si>
  <si>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</si>
  <si>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</si>
  <si>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</si>
  <si>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</si>
  <si>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</si>
  <si>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</si>
  <si>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</si>
  <si>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</si>
  <si>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</si>
  <si>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</si>
  <si>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</si>
  <si>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</si>
  <si>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</si>
  <si>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</si>
  <si>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</si>
  <si>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</si>
  <si>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</si>
  <si>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</si>
  <si>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</si>
  <si>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</si>
  <si>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</si>
  <si>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</si>
  <si>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</si>
  <si>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</si>
  <si>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</si>
  <si>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</si>
  <si>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</si>
  <si>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</si>
  <si>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</si>
  <si>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</si>
  <si>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</si>
  <si>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</si>
  <si>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</si>
  <si>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</si>
  <si>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</si>
  <si>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</si>
  <si>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</si>
  <si>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</si>
  <si>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</si>
  <si>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</si>
  <si>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</si>
  <si>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</si>
  <si>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</si>
  <si>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</si>
  <si>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</si>
  <si>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</si>
  <si>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</si>
  <si>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</si>
  <si>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</si>
  <si>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</si>
  <si>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</si>
  <si>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</si>
  <si>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</si>
  <si>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</si>
  <si>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</si>
  <si>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</si>
  <si>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</si>
  <si>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</si>
  <si>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</si>
  <si>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</si>
  <si>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</si>
  <si>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</si>
  <si>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</si>
  <si>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</si>
  <si>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</si>
  <si>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</si>
  <si>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</si>
  <si>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</si>
  <si>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</si>
  <si>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</si>
  <si>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</si>
  <si>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</si>
  <si>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</si>
  <si>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</si>
  <si>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</si>
  <si>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</si>
  <si>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</si>
  <si>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</si>
  <si>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</si>
  <si>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</si>
  <si>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</si>
  <si>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</si>
  <si>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</si>
  <si>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</si>
  <si>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</si>
  <si>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</si>
  <si>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</si>
  <si>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</si>
  <si>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</si>
  <si>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</si>
  <si>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</si>
  <si>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</si>
  <si>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</si>
  <si>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</si>
  <si>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</si>
  <si>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</si>
  <si>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</si>
  <si>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</si>
  <si>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</si>
  <si>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</si>
  <si>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</si>
  <si>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</si>
  <si>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</si>
  <si>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</si>
  <si>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</si>
  <si>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</si>
  <si>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</si>
  <si>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</si>
  <si>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</si>
  <si>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</si>
  <si>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</si>
  <si>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</si>
  <si>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</si>
  <si>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</si>
  <si>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</si>
  <si>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</si>
  <si>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</si>
  <si>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</si>
  <si>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</si>
  <si>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</si>
  <si>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</si>
  <si>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</si>
  <si>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</si>
  <si>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</si>
  <si>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</si>
  <si>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</si>
  <si>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</si>
  <si>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</si>
  <si>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</si>
  <si>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</si>
  <si>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</si>
  <si>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</si>
  <si>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</si>
  <si>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</si>
  <si>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</si>
  <si>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</si>
  <si>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</si>
  <si>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</si>
  <si>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</si>
  <si>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</si>
  <si>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</si>
  <si>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</si>
  <si>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</si>
  <si>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</si>
  <si>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</si>
  <si>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</si>
  <si>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</si>
  <si>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</si>
  <si>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</si>
  <si>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</si>
  <si>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</si>
  <si>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</si>
  <si>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</si>
  <si>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</si>
  <si>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</si>
  <si>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</si>
  <si>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</si>
  <si>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</si>
  <si>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</si>
  <si>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</si>
  <si>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</si>
  <si>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</si>
  <si>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</si>
  <si>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</si>
  <si>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</si>
  <si>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</si>
  <si>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</si>
  <si>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</si>
  <si>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</si>
  <si>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</si>
  <si>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</si>
  <si>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</si>
  <si>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</si>
  <si>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</si>
  <si>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</si>
  <si>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</si>
  <si>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</si>
  <si>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</si>
  <si>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</si>
  <si>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</si>
  <si>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</si>
  <si>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</si>
  <si>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</si>
  <si>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</si>
  <si>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</si>
  <si>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</si>
  <si>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</si>
  <si>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</si>
  <si>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</si>
  <si>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</si>
  <si>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</si>
  <si>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</si>
  <si>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</si>
  <si>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</si>
  <si>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</si>
  <si>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</si>
  <si>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</si>
  <si>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</si>
  <si>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</si>
  <si>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</si>
  <si>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</si>
  <si>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</si>
  <si>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</si>
  <si>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</si>
  <si>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</si>
  <si>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</si>
  <si>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</si>
  <si>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</si>
  <si>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</si>
  <si>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</si>
  <si>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</si>
  <si>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</si>
  <si>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</si>
  <si>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</si>
  <si>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</si>
  <si>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</si>
  <si>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</si>
  <si>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</si>
  <si>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</si>
  <si>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</si>
  <si>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</si>
  <si>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</si>
  <si>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</si>
  <si>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</si>
  <si>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</si>
  <si>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</si>
  <si>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</si>
  <si>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</si>
  <si>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</si>
  <si>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</si>
  <si>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</si>
  <si>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</si>
  <si>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</si>
  <si>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</si>
  <si>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</si>
  <si>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</si>
  <si>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</si>
  <si>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</si>
  <si>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</si>
  <si>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</si>
  <si>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</si>
  <si>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</si>
  <si>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</si>
  <si>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</si>
  <si>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</si>
  <si>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</si>
  <si>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</si>
  <si>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</si>
  <si>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</si>
  <si>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</si>
  <si>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</si>
  <si>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</si>
  <si>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</si>
  <si>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</si>
  <si>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</si>
  <si>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</si>
  <si>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</si>
  <si>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</si>
  <si>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</si>
  <si>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</si>
  <si>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</si>
  <si>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</si>
  <si>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</si>
  <si>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</si>
  <si>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</si>
  <si>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</si>
  <si>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</si>
  <si>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</si>
  <si>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</si>
  <si>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</si>
  <si>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</si>
  <si>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</si>
  <si>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</si>
  <si>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</si>
  <si>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</si>
  <si>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</si>
  <si>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</si>
  <si>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</si>
  <si>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</si>
  <si>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</si>
  <si>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</si>
  <si>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</si>
  <si>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</si>
  <si>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</si>
  <si>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</si>
  <si>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</si>
  <si>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</si>
  <si>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</si>
  <si>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</si>
  <si>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</si>
  <si>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</si>
  <si>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</si>
  <si>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</si>
  <si>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</si>
  <si>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</si>
  <si>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</si>
  <si>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</si>
  <si>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</si>
  <si>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</si>
  <si>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</si>
  <si>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</si>
  <si>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</si>
  <si>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</si>
  <si>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</si>
  <si>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</si>
  <si>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</si>
  <si>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</si>
  <si>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</si>
  <si>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</si>
  <si>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</si>
  <si>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</si>
  <si>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</si>
  <si>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</si>
  <si>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</si>
  <si>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</si>
  <si>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</si>
  <si>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</si>
  <si>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</si>
  <si>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</si>
  <si>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</si>
  <si>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</si>
  <si>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</si>
  <si>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</si>
  <si>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</si>
  <si>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</si>
  <si>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</si>
  <si>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</si>
  <si>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</si>
  <si>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</si>
  <si>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</si>
  <si>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</si>
  <si>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</si>
  <si>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</si>
  <si>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</si>
  <si>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</si>
  <si>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</si>
  <si>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</si>
  <si>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</si>
  <si>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</si>
  <si>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</si>
  <si>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</si>
  <si>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</si>
  <si>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</si>
  <si>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</si>
  <si>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</si>
  <si>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</si>
  <si>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</si>
  <si>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</si>
  <si>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</si>
  <si>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</si>
  <si>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</si>
  <si>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</si>
  <si>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</si>
  <si>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150 ml</t>
  </si>
  <si>
    <t>Соболев Д.А.</t>
  </si>
  <si>
    <t>Шатунова А.И.</t>
  </si>
  <si>
    <t>RadiFocus</t>
  </si>
  <si>
    <t>Дибиров М.А.</t>
  </si>
  <si>
    <t>лучевой</t>
  </si>
  <si>
    <t xml:space="preserve">1. Контроль места пункции, повязка  на руке до 6 ч. </t>
  </si>
  <si>
    <t>Акимова Т.И.</t>
  </si>
  <si>
    <t>15:54</t>
  </si>
  <si>
    <t xml:space="preserve">И/О заведующего отделения: В.Л. Мартынко </t>
  </si>
  <si>
    <t>Старшая мед.сетра: О.Н. Черткова</t>
  </si>
  <si>
    <t xml:space="preserve">проходим, неровность контуров. </t>
  </si>
  <si>
    <t>Проходим, неровность контуров. Антеградный кровоток TIMI III.</t>
  </si>
  <si>
    <t>Устье ЛКА катетеризировано проводниковым катетером Launcher EBU 3,5 6Fr. Коронарный проводник Whisper MS (2 шт) заведены в дистальный сегмент ПНА и в СВ1 ПНА. Выполнена предилатация значимого стеноза среднего сегмента БК Sprinter Legend 1,5-15 мм и БК Sprinter Legend 2,5-15 мм, давлением 12 атм. В остаточного стеноза позиционирован и имплантирован DES Resolute Integrity 3,0-22 мм, давлением 12 атм. На контрольных съёмках признаков краевых диссекций, тромбоза ПНА нет. Антеградный кровоток по ПНА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</si>
  <si>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r>
      <t>кальциноз, эксцентричный стеноз проксимального сегмента 50%, субтотальный стеноз среднего сегмента, стеноз устья ДВ1 80%, стеноз устья СВ1 70%. Антеградный кровоток TIMI II.</t>
    </r>
    <r>
      <rPr>
        <u/>
        <sz val="10"/>
        <color theme="1"/>
        <rFont val="Calibri"/>
        <family val="2"/>
        <charset val="204"/>
        <scheme val="minor"/>
      </rPr>
      <t xml:space="preserve"> ПНА является артерией донором для ПКА!</t>
    </r>
  </si>
  <si>
    <t xml:space="preserve">стеноз проксимального сегмента 60%, хроническая окклюзия среднего сегмента. Антеградный кровоток TIMI 0. Развитые внутрисистемные bridge-коллатерали ПКА до ЗМЖВ; развитые межсистемные коллатерали из СВ ПНА и ОА в ЗБВ и ЗМЖВ до зоны "креста" ПКА. </t>
  </si>
  <si>
    <t xml:space="preserve">С учётом клинических данных совместно с деж.кардиологом Карян Б.Г. принято решение о целесообразности реваскуляризации ПНА.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</si>
</sst>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I46" sqref="I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44886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0.56597222222222221</v>
      </c>
      <c r="C9" s="60"/>
      <c r="D9" s="115" t="s">
        <v>234</v>
      </c>
      <c r="E9" s="111"/>
      <c r="F9" s="111"/>
      <c r="G9" s="28" t="s">
        <v>225</v>
      </c>
      <c r="H9" s="30" t="s">
        <v>471</v>
      </c>
    </row>
    <row r="10" spans="1:8" ht="15.6" customHeight="1" thickBot="1">
      <c r="A10" s="99" t="s">
        <v>257</v>
      </c>
      <c r="B10" s="100">
        <v>0.57291666666666663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474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18025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18300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463</v>
      </c>
      <c r="C16" s="18"/>
      <c r="D16" s="41"/>
      <c r="E16" s="41"/>
      <c r="F16" s="41"/>
      <c r="G16" s="159" t="s">
        <v>475</v>
      </c>
      <c r="H16" s="117">
        <v>698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465</v>
      </c>
      <c r="C18" s="18"/>
      <c r="D18" s="33" t="s">
        <v>273</v>
      </c>
      <c r="E18" s="33"/>
      <c r="F18" s="33"/>
      <c r="G18" s="101" t="s">
        <v>252</v>
      </c>
      <c r="H18" s="102" t="s">
        <v>472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478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481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479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482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483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>Дибиров М.А.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9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44886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0.57291666666666663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>Дибиров М.А.</v>
      </c>
    </row>
    <row r="14" spans="1:8" ht="16.5" thickBot="1">
      <c r="A14" s="91" t="s">
        <v>257</v>
      </c>
      <c r="B14" s="27">
        <v>0.625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Акимова Т.И.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18025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18300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15:54</v>
      </c>
      <c r="H20" s="118">
        <f>КАГ!H16</f>
        <v>698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0.57597222222222222</v>
      </c>
    </row>
    <row r="23" spans="1:8" ht="14.45" customHeight="1">
      <c r="A23" s="226" t="s">
        <v>480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473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>Дибиров М.А.</v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44886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Акимова Т.И.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18025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73</v>
      </c>
    </row>
    <row r="7" spans="1:4">
      <c r="A7" s="43"/>
      <c r="B7" s="18"/>
      <c r="C7" s="124" t="s">
        <v>12</v>
      </c>
      <c r="D7" s="126">
        <f>КАГ!$B$14</f>
        <v>18300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44886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461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388</v>
      </c>
      <c r="C17" s="168" t="s">
        <v>103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170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376</v>
      </c>
      <c r="C12" t="s">
        <v>448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462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453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t="s">
        <v>454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470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RadiFocus</v>
      </c>
      <c r="Y52" s="144" t="str">
        <f>IFERROR(INDEX(Расходка[Наименование расходного материала],MATCH(Расходка[№],Поиск_расходки[Индекс8],0)),"")</f>
        <v>RadiFocus</v>
      </c>
      <c r="Z52" s="144" t="str">
        <f>IFERROR(INDEX(Расходка[Наименование расходного материала],MATCH(Расходка[№],Поиск_расходки[Индекс9],0)),"")</f>
        <v>RadiFocus</v>
      </c>
      <c r="AA52" s="144" t="str">
        <f>IFERROR(INDEX(Расходка[Наименование расходного материала],MATCH(Расходка[№],Поиск_расходки[Индекс10],0)),"")</f>
        <v>RadiFocus</v>
      </c>
      <c r="AB52" s="144" t="str">
        <f>IFERROR(INDEX(Расходка[Наименование расходного материала],MATCH(Расходка[№],Поиск_расходки[Индекс11],0)),"")</f>
        <v>RadiFocus</v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468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469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471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2022-11-21T12:27:14Z</cp:lastPrinted>
  <dcterms:created xsi:type="dcterms:W3CDTF">2015-06-05T18:19:34Z</dcterms:created>
  <dcterms:modified xsi:type="dcterms:W3CDTF">2022-11-21T12:27:16Z</dcterms:modified>
</cp:coreProperties>
</file>