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22" i="1"/>
  <c r="T55" i="1"/>
  <c r="T29" i="1"/>
  <c r="T43" i="1"/>
  <c r="T49" i="1"/>
  <c r="M51" i="1"/>
  <c r="M52" i="1" s="1"/>
  <c r="M53" i="1" s="1"/>
  <c r="L50" i="1"/>
  <c r="T9" i="1" l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<sst xmlns="http://schemas.openxmlformats.org/spreadsheetml/2006/main" count="799" uniqueCount="495">
  <si>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</si>
  <si>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</si>
  <si>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</si>
  <si>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</si>
  <si>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</si>
  <si>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</si>
  <si>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</si>
  <si>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</si>
  <si>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</si>
  <si>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</si>
  <si>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</si>
  <si>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</si>
  <si>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</si>
  <si>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</si>
  <si>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</si>
  <si>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</si>
  <si>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</si>
  <si>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</si>
  <si>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</si>
  <si>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</si>
  <si>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</si>
  <si>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</si>
  <si>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</si>
  <si>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</si>
  <si>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</si>
  <si>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</si>
  <si>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</si>
  <si>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</si>
  <si>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</si>
  <si>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</si>
  <si>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</si>
  <si>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</si>
  <si>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</si>
  <si>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</si>
  <si>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</si>
  <si>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</si>
  <si>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</si>
  <si>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</si>
  <si>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</si>
  <si>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</si>
  <si>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</si>
  <si>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</si>
  <si>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</si>
  <si>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</si>
  <si>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</si>
  <si>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</si>
  <si>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</si>
  <si>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</si>
  <si>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</si>
  <si>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</si>
  <si>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</si>
  <si>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</si>
  <si>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</si>
  <si>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</si>
  <si>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</si>
  <si>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</si>
  <si>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</si>
  <si>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</si>
  <si>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</si>
  <si>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</si>
  <si>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</si>
  <si>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</si>
  <si>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</si>
  <si>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</si>
  <si>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</si>
  <si>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</si>
  <si>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</si>
  <si>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</si>
  <si>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</si>
  <si>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</si>
  <si>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</si>
  <si>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</si>
  <si>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</si>
  <si>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</si>
  <si>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</si>
  <si>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</si>
  <si>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</si>
  <si>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</si>
  <si>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</si>
  <si>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</si>
  <si>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</si>
  <si>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</si>
  <si>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</si>
  <si>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</si>
  <si>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</si>
  <si>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</si>
  <si>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</si>
  <si>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</si>
  <si>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</si>
  <si>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</si>
  <si>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</si>
  <si>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</si>
  <si>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</si>
  <si>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</si>
  <si>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</si>
  <si>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</si>
  <si>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</si>
  <si>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</si>
  <si>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</si>
  <si>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</si>
  <si>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</si>
  <si>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</si>
  <si>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</si>
  <si>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</si>
  <si>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</si>
  <si>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</si>
  <si>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</si>
  <si>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</si>
  <si>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</si>
  <si>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</si>
  <si>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</si>
  <si>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</si>
  <si>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</si>
  <si>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</si>
  <si>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</si>
  <si>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</si>
  <si>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</si>
  <si>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</si>
  <si>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</si>
  <si>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</si>
  <si>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</si>
  <si>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</si>
  <si>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</si>
  <si>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</si>
  <si>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</si>
  <si>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</si>
  <si>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</si>
  <si>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</si>
  <si>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</si>
  <si>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</si>
  <si>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</si>
  <si>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</si>
  <si>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</si>
  <si>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</si>
  <si>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</si>
  <si>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</si>
  <si>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</si>
  <si>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</si>
  <si>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</si>
  <si>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</si>
  <si>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</si>
  <si>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</si>
  <si>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</si>
  <si>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</si>
  <si>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</si>
  <si>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</si>
  <si>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</si>
  <si>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</si>
  <si>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</si>
  <si>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</si>
  <si>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</si>
  <si>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</si>
  <si>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</si>
  <si>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</si>
  <si>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</si>
  <si>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</si>
  <si>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</si>
  <si>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</si>
  <si>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</si>
  <si>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</si>
  <si>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</si>
  <si>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</si>
  <si>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</si>
  <si>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</si>
  <si>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</si>
  <si>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</si>
  <si>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</si>
  <si>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</si>
  <si>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</si>
  <si>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</si>
  <si>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</si>
  <si>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</si>
  <si>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</si>
  <si>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</si>
  <si>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</si>
  <si>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</si>
  <si>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</si>
  <si>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</si>
  <si>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</si>
  <si>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</si>
  <si>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</si>
  <si>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</si>
  <si>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</si>
  <si>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</si>
  <si>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</si>
  <si>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</si>
  <si>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</si>
  <si>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</si>
  <si>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</si>
  <si>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</si>
  <si>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</si>
  <si>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</si>
  <si>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</si>
  <si>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</si>
  <si>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</si>
  <si>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</si>
  <si>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</si>
  <si>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</si>
  <si>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</si>
  <si>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</si>
  <si>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</si>
  <si>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</si>
  <si>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</si>
  <si>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</si>
  <si>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</si>
  <si>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</si>
  <si>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</si>
  <si>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</si>
  <si>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</si>
  <si>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</si>
  <si>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</si>
  <si>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</si>
  <si>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</si>
  <si>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</si>
  <si>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</si>
  <si>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</si>
  <si>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</si>
  <si>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</si>
  <si>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</si>
  <si>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</si>
  <si>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</si>
  <si>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</si>
  <si>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</si>
  <si>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</si>
  <si>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</si>
  <si>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</si>
  <si>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</si>
  <si>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</si>
  <si>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</si>
  <si>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</si>
  <si>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</si>
  <si>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</si>
  <si>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</si>
  <si>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</si>
  <si>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</si>
  <si>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</si>
  <si>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</si>
  <si>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</si>
  <si>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</si>
  <si>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</si>
  <si>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</si>
  <si>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</si>
  <si>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</si>
  <si>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</si>
  <si>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</si>
  <si>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</si>
  <si>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</si>
  <si>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</si>
  <si>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</si>
  <si>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</si>
  <si>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</si>
  <si>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</si>
  <si>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</si>
  <si>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</si>
  <si>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</si>
  <si>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</si>
  <si>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</si>
  <si>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</si>
  <si>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</si>
  <si>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</si>
  <si>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</si>
  <si>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</si>
  <si>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</si>
  <si>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</si>
  <si>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</si>
  <si>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</si>
  <si>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</si>
  <si>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</si>
  <si>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</si>
  <si>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</si>
  <si>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</si>
  <si>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</si>
  <si>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</si>
  <si>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</si>
  <si>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</si>
  <si>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</si>
  <si>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</si>
  <si>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</si>
  <si>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</si>
  <si>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</si>
  <si>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</si>
  <si>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</si>
  <si>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</si>
  <si>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</si>
  <si>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</si>
  <si>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</si>
  <si>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</si>
  <si>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</si>
  <si>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</si>
  <si>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</si>
  <si>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</si>
  <si>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</si>
  <si>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</si>
  <si>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</si>
  <si>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</si>
  <si>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</si>
  <si>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</si>
  <si>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</si>
  <si>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</si>
  <si>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</si>
  <si>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</si>
  <si>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</si>
  <si>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</si>
  <si>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</si>
  <si>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</si>
  <si>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</si>
  <si>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</si>
  <si>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</si>
  <si>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</si>
  <si>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</si>
  <si>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</si>
  <si>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</si>
  <si>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</si>
  <si>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</si>
  <si>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</si>
  <si>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</si>
  <si>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</si>
  <si>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</si>
  <si>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</si>
  <si>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</si>
  <si>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</si>
  <si>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</si>
  <si>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</si>
  <si>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</si>
  <si>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</si>
  <si>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</si>
  <si>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</si>
  <si>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</si>
  <si>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</si>
  <si>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</si>
  <si>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</si>
  <si>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</si>
  <si>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</si>
  <si>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</si>
  <si>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</si>
  <si>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</si>
  <si>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</si>
  <si>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</si>
  <si>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</si>
  <si>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</si>
  <si>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</si>
  <si>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</si>
  <si>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</si>
  <si>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</si>
  <si>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</si>
  <si>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</si>
  <si>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</si>
  <si>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</si>
  <si>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</si>
  <si>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</si>
  <si>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</si>
  <si>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</si>
  <si>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</si>
  <si>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</si>
  <si>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</si>
  <si>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</si>
  <si>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</si>
  <si>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</si>
  <si>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</si>
  <si>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</si>
  <si>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</si>
  <si>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</si>
  <si>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</si>
  <si>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</si>
  <si>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</si>
  <si>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</si>
  <si>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</si>
  <si>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</si>
  <si>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</si>
  <si>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</si>
  <si>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</si>
  <si>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</si>
  <si>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</si>
  <si>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</si>
  <si>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</si>
  <si>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</si>
  <si>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</si>
  <si>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</si>
  <si>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</si>
  <si>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</si>
  <si>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</si>
  <si>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</si>
  <si>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</si>
  <si>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</si>
  <si>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</si>
  <si>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</si>
  <si>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</si>
  <si>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</si>
  <si>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</si>
  <si>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</si>
  <si>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</si>
  <si>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</si>
  <si>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</si>
  <si>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</si>
  <si>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</si>
  <si>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</si>
  <si>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</si>
  <si>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</si>
  <si>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</si>
  <si>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</si>
  <si>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</si>
  <si>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</si>
  <si>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</si>
  <si>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</si>
  <si>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</si>
  <si>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</si>
  <si>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</si>
  <si>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</si>
  <si>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</si>
  <si>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</si>
  <si>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</si>
  <si>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</si>
  <si>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</si>
  <si>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</si>
  <si>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</si>
  <si>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</si>
  <si>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</si>
  <si>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</si>
  <si>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</si>
  <si>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</si>
  <si>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</si>
  <si>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</si>
  <si>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</si>
  <si>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</si>
  <si>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</si>
  <si>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</si>
  <si>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</si>
  <si>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</si>
  <si>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</si>
  <si>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</si>
  <si>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</si>
  <si>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</si>
  <si>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</si>
  <si>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</si>
  <si>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</si>
  <si>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</si>
  <si>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</si>
  <si>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</si>
  <si>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</si>
  <si>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</si>
  <si>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</si>
  <si>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</si>
  <si>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</si>
  <si>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</si>
  <si>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</si>
  <si>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</si>
  <si>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</si>
  <si>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</si>
  <si>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</si>
  <si>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</si>
  <si>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</si>
  <si>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</si>
  <si>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</si>
  <si>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</si>
  <si>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</si>
  <si>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</si>
  <si>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</si>
  <si>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</si>
  <si>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</si>
  <si>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</si>
  <si>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</si>
  <si>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</si>
  <si>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</si>
  <si>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</si>
  <si>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</si>
  <si>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</si>
  <si>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</si>
  <si>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</si>
  <si>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</si>
  <si>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</si>
  <si>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</si>
  <si>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</si>
  <si>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</si>
  <si>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</si>
  <si>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</si>
  <si>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</si>
  <si>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</si>
  <si>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</si>
  <si>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</si>
  <si>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</si>
  <si>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</si>
  <si>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</si>
  <si>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</si>
  <si>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</si>
  <si>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150 ml</t>
  </si>
  <si>
    <t>2.5 - 12</t>
  </si>
  <si>
    <t>Кузнецова Л.А.</t>
  </si>
  <si>
    <t>16:18</t>
  </si>
  <si>
    <t>Правый</t>
  </si>
  <si>
    <t>кальциноз, неровности контуров</t>
  </si>
  <si>
    <r>
      <t xml:space="preserve">кальциноз проксимального и среднего сегментов, стенозы проксимального сегмента до 40%, стеноз прокс/3 ДВ 80% (d.2.0мм). </t>
    </r>
    <r>
      <rPr>
        <b/>
        <sz val="10"/>
        <color theme="1"/>
        <rFont val="Calibri"/>
        <family val="2"/>
        <charset val="204"/>
        <scheme val="minor"/>
      </rPr>
      <t>ИМА</t>
    </r>
    <r>
      <rPr>
        <sz val="10"/>
        <color theme="1"/>
        <rFont val="Calibri"/>
        <family val="2"/>
        <charset val="204"/>
        <scheme val="minor"/>
      </rPr>
      <t xml:space="preserve">: стеноз прокс./3 80%. (d.2.5 мм) Антеградный кровоток - TIMI III. </t>
    </r>
  </si>
  <si>
    <t xml:space="preserve">выраженный кальциноз проксимального сегмента с тандэмными стенозами 90%, стеноз устья ВТК 30%. Антеградный кровоток ближе к  TIMI III. </t>
  </si>
  <si>
    <t>С учётом клинических данных деж.кардиологом рекомендовано  выполнение ЧКВ в зоне проксимального сегмента  бассейна ОА.</t>
  </si>
  <si>
    <t>кальциноз на протяжении проксимального и среднего сегментов. Стеноз устья 30%, стеноз проксимального сегмента 30%, пролонгированный стеноз среднего сегмента 40%, стеноз среднего сегмента 30%, стенозы прокс/3 ЗМЖВ 40%, средней трети 50%. Антеградный кровоток TIMI III.</t>
  </si>
  <si>
    <t>Устье ствола ЛКА оптимально катетеризировано проводниковым катетером Launcher JL 3.5 6Fr. Коронарный проводник Sion Blue заведен в дистальный сегмент ОА. Оптимально позиционировать БК Euphora 2.5-12 и Колибри 2.0-15 на протяжении всего стеноза проксимального сегмента не удалось. Удалось выполнить ангиопластику на протяжении 1/2 проксимального сегмента. Позиционировать и имплантировать DES Resolute Integrity  3,0-22 мм не удалось (стент не имплантирован). На контрольных съёмках  антеградный кровоток по ОА сохранен, TIMI III, диссекции и признаков тромбирования не определяется. Ангиографическая картина без отрицательной динамики.  Пациентка в тяжёлом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</si>
</sst>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5" zoomScaleNormal="100" zoomScaleSheetLayoutView="100" zoomScalePageLayoutView="90" workbookViewId="0">
      <selection activeCell="J39" sqref="J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2.4305555555555556E-2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3.125E-2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486</v>
      </c>
      <c r="C11" s="62"/>
      <c r="D11" s="116" t="s">
        <v>232</v>
      </c>
      <c r="E11" s="112"/>
      <c r="F11" s="112"/>
      <c r="G11" s="29" t="s">
        <v>368</v>
      </c>
      <c r="H11" s="31"/>
    </row>
    <row r="12" spans="1:8" ht="16.5" thickTop="1">
      <c r="A12" s="97" t="s">
        <v>8</v>
      </c>
      <c r="B12" s="98">
        <v>13872</v>
      </c>
      <c r="C12" s="63"/>
      <c r="D12" s="116" t="s">
        <v>369</v>
      </c>
      <c r="E12" s="112"/>
      <c r="F12" s="112"/>
      <c r="G12" s="29" t="s">
        <v>469</v>
      </c>
      <c r="H12" s="31"/>
    </row>
    <row r="13" spans="1:8" ht="15.75">
      <c r="A13" s="20" t="s">
        <v>10</v>
      </c>
      <c r="B13" s="35">
        <f>DATEDIF(B12,B8,"y")</f>
        <v>85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264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382</v>
      </c>
      <c r="C16" s="18"/>
      <c r="D16" s="41"/>
      <c r="E16" s="41"/>
      <c r="F16" s="41"/>
      <c r="G16" s="159" t="s">
        <v>487</v>
      </c>
      <c r="H16" s="117">
        <v>1208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488</v>
      </c>
      <c r="C18" s="18"/>
      <c r="D18" s="33" t="s">
        <v>273</v>
      </c>
      <c r="E18" s="33"/>
      <c r="F18" s="33"/>
      <c r="G18" s="101" t="s">
        <v>252</v>
      </c>
      <c r="H18" s="102" t="s">
        <v>467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5" t="s">
        <v>489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490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491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21" t="s">
        <v>493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492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4" zoomScaleNormal="100" zoomScaleSheetLayoutView="100" zoomScalePageLayoutView="90" workbookViewId="0">
      <selection activeCell="K28" sqref="K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249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 s="18"/>
      <c r="C8" s="234" t="s">
        <v>272</v>
      </c>
      <c r="D8" s="234"/>
      <c r="E8" s="234"/>
      <c r="F8" s="83"/>
      <c r="G8" s="145"/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3.125E-2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8.3333333333333329E-2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Кузнецова Л.А.</v>
      </c>
      <c r="C15" s="18"/>
      <c r="D15" s="116" t="s">
        <v>232</v>
      </c>
      <c r="E15" s="112"/>
      <c r="F15" s="112"/>
      <c r="G15" s="96" t="str">
        <f>КАГ!G11</f>
        <v>Медведева 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13872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264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16:18</v>
      </c>
      <c r="H20" s="118">
        <f>КАГ!H16</f>
        <v>1208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494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462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472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6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484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474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44935</v>
      </c>
      <c r="C2" s="185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Кузнецова Л.А.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13872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67" t="str">
        <f>ЧКВ!A6</f>
        <v>Транслюминальная баллонная ангиопластика коронарных артерий. БАП</v>
      </c>
      <c r="C6" s="164" t="s">
        <v>10</v>
      </c>
      <c r="D6" s="126">
        <f>DATEDIF(D5,D10,"y")</f>
        <v>85</v>
      </c>
    </row>
    <row r="7" spans="1:4">
      <c r="A7" s="43"/>
      <c r="B7" s="18"/>
      <c r="C7" s="124" t="s">
        <v>12</v>
      </c>
      <c r="D7" s="126">
        <f>КАГ!$B$14</f>
        <v>264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3" t="s">
        <v>13</v>
      </c>
      <c r="D10" s="184">
        <f>КАГ!$B$8</f>
        <v>44935</v>
      </c>
    </row>
    <row r="11" spans="1:4">
      <c r="A11" s="32"/>
      <c r="B11" s="136"/>
      <c r="C11" s="136"/>
      <c r="D11" s="137"/>
    </row>
    <row r="12" spans="1:4" ht="18.75" customHeight="1">
      <c r="A12" s="168" t="s">
        <v>409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480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399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88" t="s">
        <v>401</v>
      </c>
      <c r="C15" s="198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88" t="s">
        <v>475</v>
      </c>
      <c r="C16" s="198"/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88" t="s">
        <v>343</v>
      </c>
      <c r="C17" s="198" t="s">
        <v>485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88" t="s">
        <v>479</v>
      </c>
      <c r="C18" s="198" t="s">
        <v>104</v>
      </c>
      <c r="D18" s="172">
        <v>1</v>
      </c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88" t="s">
        <v>397</v>
      </c>
      <c r="C19" s="198" t="s">
        <v>170</v>
      </c>
      <c r="D19" s="172">
        <v>1</v>
      </c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470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Launcher 6F JL 3.5</v>
      </c>
      <c r="U2" s="139" t="str">
        <f>IFERROR(INDEX(Расходка[Наименование расходного материала],MATCH(Расходка[№],Поиск_расходки[Индекс4],0)),"")</f>
        <v>Sion Blue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Колибри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387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479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1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449</v>
      </c>
      <c r="AM11" t="s">
        <v>378</v>
      </c>
    </row>
    <row r="12" spans="1:39">
      <c r="A12">
        <v>11</v>
      </c>
      <c r="B12" t="s">
        <v>378</v>
      </c>
      <c r="C12" t="s">
        <v>465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376</v>
      </c>
      <c r="C13" t="s">
        <v>406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480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416</v>
      </c>
    </row>
    <row r="17" spans="1:33">
      <c r="A17">
        <v>16</v>
      </c>
      <c r="B17" t="s">
        <v>376</v>
      </c>
      <c r="C17" t="s">
        <v>468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413</v>
      </c>
    </row>
    <row r="18" spans="1:33">
      <c r="A18">
        <v>17</v>
      </c>
      <c r="B18" t="s">
        <v>269</v>
      </c>
      <c r="C18" s="1" t="s">
        <v>412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395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396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393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454</v>
      </c>
    </row>
    <row r="29" spans="1:33">
      <c r="A29">
        <v>28</v>
      </c>
      <c r="B29" t="s">
        <v>3</v>
      </c>
      <c r="C29" t="s">
        <v>394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390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451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417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428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389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483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450</v>
      </c>
    </row>
    <row r="36" spans="1:33">
      <c r="A36">
        <v>35</v>
      </c>
      <c r="B36" t="s">
        <v>3</v>
      </c>
      <c r="C36" s="1" t="s">
        <v>475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1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391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431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433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427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418</v>
      </c>
    </row>
    <row r="44" spans="1:33">
      <c r="A44">
        <v>43</v>
      </c>
      <c r="B44" t="s">
        <v>6</v>
      </c>
      <c r="C44" s="192" t="s">
        <v>426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419</v>
      </c>
    </row>
    <row r="45" spans="1:33">
      <c r="A45">
        <v>44</v>
      </c>
      <c r="B45" t="s">
        <v>6</v>
      </c>
      <c r="C45" s="163" t="s">
        <v>397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1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420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434</v>
      </c>
    </row>
    <row r="47" spans="1:33">
      <c r="A47">
        <v>46</v>
      </c>
      <c r="B47" t="s">
        <v>6</v>
      </c>
      <c r="C47" s="194" t="s">
        <v>442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478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398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424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399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400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429</v>
      </c>
    </row>
    <row r="55" spans="1:33">
      <c r="A55">
        <v>54</v>
      </c>
      <c r="B55" t="s">
        <v>4</v>
      </c>
      <c r="C55" t="s">
        <v>401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1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402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408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0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403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404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415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414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405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425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430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441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440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463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369</v>
      </c>
      <c r="B52" t="s">
        <v>464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422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466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2023-01-08T23:23:14Z</cp:lastPrinted>
  <dcterms:created xsi:type="dcterms:W3CDTF">2015-06-05T18:19:34Z</dcterms:created>
  <dcterms:modified xsi:type="dcterms:W3CDTF">2023-01-08T23:23:23Z</dcterms:modified>
</cp:coreProperties>
</file>