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2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59" i="1" l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1" i="1" l="1"/>
  <c r="S52" i="1"/>
  <c r="S53" i="1"/>
  <c r="S54" i="1"/>
  <c r="S58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<sst xmlns="http://schemas.openxmlformats.org/spreadsheetml/2006/main" count="841" uniqueCount="524">
  <si>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</si>
  <si>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</si>
  <si>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</si>
  <si>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</si>
  <si>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</si>
  <si>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</si>
  <si>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</si>
  <si>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</si>
  <si>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</si>
  <si>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</si>
  <si>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</si>
  <si>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</si>
  <si>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</si>
  <si>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</si>
  <si>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</si>
  <si>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</si>
  <si>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</si>
  <si>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</si>
  <si>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</si>
  <si>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</si>
  <si>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</si>
  <si>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</si>
  <si>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</si>
  <si>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</si>
  <si>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</si>
  <si>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</si>
  <si>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</si>
  <si>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</si>
  <si>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</si>
  <si>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</si>
  <si>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</si>
  <si>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</si>
  <si>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</si>
  <si>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</si>
  <si>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</si>
  <si>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</si>
  <si>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</si>
  <si>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</si>
  <si>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</si>
  <si>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</si>
  <si>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</si>
  <si>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</si>
  <si>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</si>
  <si>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</si>
  <si>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</si>
  <si>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</si>
  <si>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</si>
  <si>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</si>
  <si>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</si>
  <si>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</si>
  <si>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</si>
  <si>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</si>
  <si>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</si>
  <si>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</si>
  <si>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</si>
  <si>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</si>
  <si>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</si>
  <si>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</si>
  <si>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</si>
  <si>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</si>
  <si>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</si>
  <si>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</si>
  <si>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</si>
  <si>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</si>
  <si>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</si>
  <si>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</si>
  <si>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</si>
  <si>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</si>
  <si>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</si>
  <si>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</si>
  <si>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</si>
  <si>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</si>
  <si>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</si>
  <si>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</si>
  <si>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</si>
  <si>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</si>
  <si>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</si>
  <si>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</si>
  <si>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</si>
  <si>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</si>
  <si>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</si>
  <si>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</si>
  <si>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</si>
  <si>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</si>
  <si>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</si>
  <si>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</si>
  <si>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</si>
  <si>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</si>
  <si>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</si>
  <si>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</si>
  <si>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</si>
  <si>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</si>
  <si>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</si>
  <si>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</si>
  <si>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</si>
  <si>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</si>
  <si>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</si>
  <si>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</si>
  <si>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</si>
  <si>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</si>
  <si>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</si>
  <si>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</si>
  <si>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</si>
  <si>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</si>
  <si>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</si>
  <si>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</si>
  <si>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</si>
  <si>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</si>
  <si>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</si>
  <si>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</si>
  <si>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</si>
  <si>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</si>
  <si>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</si>
  <si>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</si>
  <si>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</si>
  <si>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</si>
  <si>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</si>
  <si>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</si>
  <si>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</si>
  <si>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</si>
  <si>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</si>
  <si>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</si>
  <si>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</si>
  <si>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</si>
  <si>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</si>
  <si>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</si>
  <si>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</si>
  <si>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</si>
  <si>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</si>
  <si>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</si>
  <si>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</si>
  <si>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</si>
  <si>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</si>
  <si>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</si>
  <si>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</si>
  <si>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</si>
  <si>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</si>
  <si>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</si>
  <si>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</si>
  <si>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</si>
  <si>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</si>
  <si>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</si>
  <si>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</si>
  <si>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</si>
  <si>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</si>
  <si>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</si>
  <si>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</si>
  <si>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</si>
  <si>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</si>
  <si>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</si>
  <si>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</si>
  <si>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</si>
  <si>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</si>
  <si>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</si>
  <si>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</si>
  <si>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</si>
  <si>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</si>
  <si>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</si>
  <si>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</si>
  <si>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</si>
  <si>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</si>
  <si>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</si>
  <si>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</si>
  <si>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</si>
  <si>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</si>
  <si>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</si>
  <si>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</si>
  <si>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</si>
  <si>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</si>
  <si>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</si>
  <si>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</si>
  <si>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</si>
  <si>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</si>
  <si>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</si>
  <si>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</si>
  <si>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</si>
  <si>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</si>
  <si>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</si>
  <si>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</si>
  <si>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</si>
  <si>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</si>
  <si>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</si>
  <si>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</si>
  <si>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</si>
  <si>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</si>
  <si>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</si>
  <si>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</si>
  <si>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</si>
  <si>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</si>
  <si>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</si>
  <si>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</si>
  <si>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</si>
  <si>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</si>
  <si>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</si>
  <si>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</si>
  <si>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</si>
  <si>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</si>
  <si>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</si>
  <si>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</si>
  <si>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</si>
  <si>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</si>
  <si>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</si>
  <si>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</si>
  <si>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</si>
  <si>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</si>
  <si>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</si>
  <si>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</si>
  <si>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</si>
  <si>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</si>
  <si>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</si>
  <si>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</si>
  <si>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</si>
  <si>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</si>
  <si>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</si>
  <si>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</si>
  <si>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</si>
  <si>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</si>
  <si>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</si>
  <si>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</si>
  <si>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</si>
  <si>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</si>
  <si>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</si>
  <si>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</si>
  <si>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</si>
  <si>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</si>
  <si>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</si>
  <si>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</si>
  <si>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</si>
  <si>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</si>
  <si>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</si>
  <si>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</si>
  <si>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</si>
  <si>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</si>
  <si>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</si>
  <si>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</si>
  <si>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</si>
  <si>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</si>
  <si>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</si>
  <si>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</si>
  <si>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</si>
  <si>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</si>
  <si>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</si>
  <si>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</si>
  <si>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</si>
  <si>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</si>
  <si>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</si>
  <si>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</si>
  <si>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</si>
  <si>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</si>
  <si>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</si>
  <si>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</si>
  <si>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</si>
  <si>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</si>
  <si>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</si>
  <si>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</si>
  <si>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</si>
  <si>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</si>
  <si>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</si>
  <si>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</si>
  <si>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</si>
  <si>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</si>
  <si>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</si>
  <si>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</si>
  <si>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</si>
  <si>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</si>
  <si>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</si>
  <si>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</si>
  <si>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</si>
  <si>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</si>
  <si>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</si>
  <si>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</si>
  <si>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</si>
  <si>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</si>
  <si>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</si>
  <si>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</si>
  <si>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</si>
  <si>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</si>
  <si>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</si>
  <si>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</si>
  <si>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</si>
  <si>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</si>
  <si>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</si>
  <si>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</si>
  <si>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</si>
  <si>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</si>
  <si>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</si>
  <si>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</si>
  <si>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</si>
  <si>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</si>
  <si>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</si>
  <si>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</si>
  <si>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</si>
  <si>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</si>
  <si>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</si>
  <si>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</si>
  <si>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</si>
  <si>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</si>
  <si>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</si>
  <si>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</si>
  <si>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</si>
  <si>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</si>
  <si>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</si>
  <si>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</si>
  <si>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</si>
  <si>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</si>
  <si>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</si>
  <si>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</si>
  <si>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</si>
  <si>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</si>
  <si>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</si>
  <si>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</si>
  <si>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</si>
  <si>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</si>
  <si>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</si>
  <si>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</si>
  <si>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</si>
  <si>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</si>
  <si>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</si>
  <si>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</si>
  <si>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</si>
  <si>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</si>
  <si>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</si>
  <si>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</si>
  <si>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</si>
  <si>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</si>
  <si>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</si>
  <si>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</si>
  <si>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</si>
  <si>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</si>
  <si>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</si>
  <si>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</si>
  <si>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</si>
  <si>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</si>
  <si>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</si>
  <si>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</si>
  <si>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</si>
  <si>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</si>
  <si>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</si>
  <si>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</si>
  <si>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</si>
  <si>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</si>
  <si>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</si>
  <si>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</si>
  <si>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</si>
  <si>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</si>
  <si>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</si>
  <si>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</si>
  <si>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</si>
  <si>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</si>
  <si>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</si>
  <si>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</si>
  <si>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</si>
  <si>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</si>
  <si>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</si>
  <si>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</si>
  <si>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</si>
  <si>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</si>
  <si>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</si>
  <si>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</si>
  <si>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</si>
  <si>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</si>
  <si>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</si>
  <si>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</si>
  <si>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</si>
  <si>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</si>
  <si>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</si>
  <si>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</si>
  <si>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</si>
  <si>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</si>
  <si>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</si>
  <si>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</si>
  <si>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</si>
  <si>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</si>
  <si>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</si>
  <si>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</si>
  <si>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</si>
  <si>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</si>
  <si>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</si>
  <si>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</si>
  <si>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</si>
  <si>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</si>
  <si>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</si>
  <si>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</si>
  <si>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</si>
  <si>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</si>
  <si>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</si>
  <si>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</si>
  <si>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</si>
  <si>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</si>
  <si>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</si>
  <si>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</si>
  <si>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</si>
  <si>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</si>
  <si>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</si>
  <si>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</si>
  <si>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</si>
  <si>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</si>
  <si>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</si>
  <si>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</si>
  <si>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</si>
  <si>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</si>
  <si>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</si>
  <si>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</si>
  <si>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</si>
  <si>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</si>
  <si>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</si>
  <si>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</si>
  <si>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</si>
  <si>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</si>
  <si>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</si>
  <si>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</si>
  <si>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</si>
  <si>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</si>
  <si>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</si>
  <si>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</si>
  <si>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</si>
  <si>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</si>
  <si>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</si>
  <si>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</si>
  <si>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</si>
  <si>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</si>
  <si>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</si>
  <si>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</si>
  <si>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</si>
  <si>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</si>
  <si>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</si>
  <si>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</si>
  <si>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</si>
  <si>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</si>
  <si>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</si>
  <si>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</si>
  <si>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</si>
  <si>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</si>
  <si>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</si>
  <si>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</si>
  <si>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</si>
  <si>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</si>
  <si>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</si>
  <si>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</si>
  <si>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</si>
  <si>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</si>
  <si>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</si>
  <si>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</si>
  <si>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</si>
  <si>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</si>
  <si>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</si>
  <si>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</si>
  <si>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</si>
  <si>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</si>
  <si>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</si>
  <si>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</si>
  <si>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</si>
  <si>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</si>
  <si>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</si>
  <si>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</si>
  <si>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</si>
  <si>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</si>
  <si>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</si>
  <si>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</si>
  <si>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</si>
  <si>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</si>
  <si>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</si>
  <si>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</si>
  <si>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</si>
  <si>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</si>
  <si>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</si>
  <si>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</si>
  <si>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</si>
  <si>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</si>
  <si>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</si>
  <si>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</si>
  <si>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</si>
  <si>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</si>
  <si>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</si>
  <si>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</si>
  <si>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</si>
  <si>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</si>
  <si>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</si>
  <si>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</si>
  <si>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</si>
  <si>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</si>
  <si>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</si>
  <si>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</si>
  <si>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</si>
  <si>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</si>
  <si>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</si>
  <si>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</si>
  <si>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</si>
  <si>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</si>
  <si>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</si>
  <si>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</si>
  <si>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</si>
  <si>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</si>
  <si>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</si>
  <si>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</si>
  <si>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</si>
  <si>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</si>
  <si>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</si>
  <si>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</si>
  <si>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</si>
  <si>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</si>
  <si>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</si>
  <si>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</si>
  <si>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</si>
  <si>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</si>
  <si>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</si>
  <si>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t>4.0 - 10</t>
  </si>
  <si>
    <t>3.0 - 28</t>
  </si>
  <si>
    <t>3.5 - 24</t>
  </si>
  <si>
    <t>2.5 - 24</t>
  </si>
  <si>
    <t>3.5 - 14</t>
  </si>
  <si>
    <t>лучевой</t>
  </si>
  <si>
    <t>Быков М.А.</t>
  </si>
  <si>
    <t>10:08</t>
  </si>
  <si>
    <t xml:space="preserve">Сбалансированный </t>
  </si>
  <si>
    <t>проходим, контуры ровныеэ</t>
  </si>
  <si>
    <t>на границе проксимального и среднего сегмента на фоне субокклюзирующего стеноза определяется тромботическая окклюзия, TTG2. Стеноз устья ДВ до 50%. Антеградный кровоток по ПНА и ДВ TIMI 0. Rentrop 0.</t>
  </si>
  <si>
    <t xml:space="preserve">стеноз проксимального сегмента 30%. Антеградный кровоток по ОА TIMI  III.   </t>
  </si>
  <si>
    <t>выраженная S - образная деформация проксимального и среднего сегмента со стенозом среднего сегмента  не менее 50%, антеградный кровоток TIMI  III</t>
  </si>
  <si>
    <t>С учётом клинических данных совместно с деж.кардиологом принято решение  о выполнении экстренной реваскуляризации бассейна ПНА-ДВ</t>
  </si>
  <si>
    <t>150 ml</t>
  </si>
  <si>
    <t xml:space="preserve">1) Контроль места пункции, повязка  на руке до 6 ч. </t>
  </si>
  <si>
    <t>Устье ствола ЛКА катетеризировано проводниковым катетером Launcher EBU 3,5 6Fr. Коронарный проводник Fielder заведен в дистальный сегмент ПНА. Аспирационным катером Hunter 6F выполнена реканализация артерии, аспирирован мелкий тромб. Выполнена предилатация субокклюзирующего стеноза БК Euphora 2.25-20, давлением 14 атм. В зону остаточного стеноза среднего сегмента с частиным покрытием проксимального сегмента ПНА имплантирован DES, Resolute Integtity 3.0-22, давлением 14 атм.  На контрольных съемках стент раскрыт удовлетворительно, признаков диссекций, тромбоза нет. Антеградный кровоток в ПНА и ДВ  восстановлнен до TIMI III, устье ДВ нескомпрометировано. Ангиографический удовлетворительный. Пациент в стабильном состоянии переводится в ПРИТ для дальнейшего наблюдения и лечения.</t>
  </si>
  <si>
    <t>2.25 - 20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</si>
</sst>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N18" sqref="N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0.97222222222222221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0.97916666666666663</v>
      </c>
      <c r="C10" s="61"/>
      <c r="D10" s="109" t="s">
        <v>235</v>
      </c>
      <c r="E10" s="107"/>
      <c r="F10" s="107"/>
      <c r="G10" s="29" t="s">
        <v>230</v>
      </c>
      <c r="H10" s="31"/>
    </row>
    <row r="11" spans="1:8" ht="18" thickTop="1" thickBot="1">
      <c r="A11" s="102" t="s">
        <v>255</v>
      </c>
      <c r="B11" s="103" t="s">
        <v>512</v>
      </c>
      <c r="C11" s="62"/>
      <c r="D11" s="109" t="s">
        <v>232</v>
      </c>
      <c r="E11" s="107"/>
      <c r="F11" s="107"/>
      <c r="G11" s="29" t="s">
        <v>317</v>
      </c>
      <c r="H11" s="31"/>
    </row>
    <row r="12" spans="1:8" ht="16.5" thickTop="1">
      <c r="A12" s="94" t="s">
        <v>8</v>
      </c>
      <c r="B12" s="95">
        <v>20716</v>
      </c>
      <c r="C12" s="63"/>
      <c r="D12" s="109" t="s">
        <v>366</v>
      </c>
      <c r="E12" s="107"/>
      <c r="F12" s="107"/>
      <c r="G12" s="29" t="s">
        <v>464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3942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513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505</v>
      </c>
      <c r="H16" s="193">
        <v>49.03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H16*0.019</f>
        <v>0.93157000000000001</v>
      </c>
    </row>
    <row r="18" spans="1:8" ht="14.45" customHeight="1">
      <c r="A18" s="65" t="s">
        <v>251</v>
      </c>
      <c r="B18" s="100" t="s">
        <v>514</v>
      </c>
      <c r="C18" s="18"/>
      <c r="D18" s="33" t="s">
        <v>273</v>
      </c>
      <c r="E18" s="33"/>
      <c r="F18" s="33"/>
      <c r="G18" s="98" t="s">
        <v>252</v>
      </c>
      <c r="H18" s="99" t="s">
        <v>511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515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516</v>
      </c>
      <c r="C22" s="234"/>
      <c r="D22" s="234"/>
      <c r="E22" s="234"/>
      <c r="F22" s="234"/>
      <c r="G22" s="234"/>
      <c r="H22" s="235"/>
    </row>
    <row r="23" spans="1:8" ht="14.45" customHeight="1">
      <c r="A23" s="43"/>
      <c r="B23" s="236"/>
      <c r="C23" s="236"/>
      <c r="D23" s="236"/>
      <c r="E23" s="236"/>
      <c r="F23" s="236"/>
      <c r="G23" s="236"/>
      <c r="H23" s="237"/>
    </row>
    <row r="24" spans="1:8" ht="14.45" customHeight="1">
      <c r="A24" s="68"/>
      <c r="B24" s="236"/>
      <c r="C24" s="236"/>
      <c r="D24" s="236"/>
      <c r="E24" s="236"/>
      <c r="F24" s="236"/>
      <c r="G24" s="236"/>
      <c r="H24" s="237"/>
    </row>
    <row r="25" spans="1:8" ht="14.45" customHeight="1">
      <c r="A25" s="43"/>
      <c r="B25" s="236"/>
      <c r="C25" s="236"/>
      <c r="D25" s="236"/>
      <c r="E25" s="236"/>
      <c r="F25" s="236"/>
      <c r="G25" s="236"/>
      <c r="H25" s="237"/>
    </row>
    <row r="26" spans="1:8" ht="14.45" customHeight="1">
      <c r="A26" s="45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67" t="s">
        <v>335</v>
      </c>
      <c r="B27" s="234" t="s">
        <v>517</v>
      </c>
      <c r="C27" s="234"/>
      <c r="D27" s="234"/>
      <c r="E27" s="234"/>
      <c r="F27" s="234"/>
      <c r="G27" s="234"/>
      <c r="H27" s="235"/>
    </row>
    <row r="28" spans="1:8" ht="15.6" customHeight="1">
      <c r="A28" s="43"/>
      <c r="B28" s="236"/>
      <c r="C28" s="236"/>
      <c r="D28" s="236"/>
      <c r="E28" s="236"/>
      <c r="F28" s="236"/>
      <c r="G28" s="236"/>
      <c r="H28" s="237"/>
    </row>
    <row r="29" spans="1:8" ht="14.45" customHeight="1">
      <c r="A29" s="43"/>
      <c r="B29" s="236"/>
      <c r="C29" s="236"/>
      <c r="D29" s="236"/>
      <c r="E29" s="236"/>
      <c r="F29" s="236"/>
      <c r="G29" s="236"/>
      <c r="H29" s="237"/>
    </row>
    <row r="30" spans="1:8" ht="14.45" customHeight="1">
      <c r="A30" s="37"/>
      <c r="B30" s="236"/>
      <c r="C30" s="236"/>
      <c r="D30" s="236"/>
      <c r="E30" s="236"/>
      <c r="F30" s="236"/>
      <c r="G30" s="236"/>
      <c r="H30" s="237"/>
    </row>
    <row r="31" spans="1:8" ht="14.45" customHeight="1">
      <c r="A31" s="38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67" t="s">
        <v>336</v>
      </c>
      <c r="B32" s="234" t="s">
        <v>518</v>
      </c>
      <c r="C32" s="234"/>
      <c r="D32" s="234"/>
      <c r="E32" s="234"/>
      <c r="F32" s="234"/>
      <c r="G32" s="234"/>
      <c r="H32" s="235"/>
    </row>
    <row r="33" spans="1:8" ht="14.45" customHeight="1">
      <c r="A33" s="43"/>
      <c r="B33" s="236"/>
      <c r="C33" s="236"/>
      <c r="D33" s="236"/>
      <c r="E33" s="236"/>
      <c r="F33" s="236"/>
      <c r="G33" s="236"/>
      <c r="H33" s="237"/>
    </row>
    <row r="34" spans="1:8" ht="15.6" customHeight="1">
      <c r="A34" s="43"/>
      <c r="B34" s="236"/>
      <c r="C34" s="236"/>
      <c r="D34" s="236"/>
      <c r="E34" s="236"/>
      <c r="F34" s="236"/>
      <c r="G34" s="236"/>
      <c r="H34" s="237"/>
    </row>
    <row r="35" spans="1:8" ht="14.45" customHeight="1">
      <c r="A35" s="43"/>
      <c r="B35" s="236"/>
      <c r="C35" s="236"/>
      <c r="D35" s="236"/>
      <c r="E35" s="236"/>
      <c r="F35" s="236"/>
      <c r="G35" s="236"/>
      <c r="H35" s="237"/>
    </row>
    <row r="36" spans="1:8" ht="15.6" customHeight="1">
      <c r="A36" s="142"/>
      <c r="B36" s="236"/>
      <c r="C36" s="236"/>
      <c r="D36" s="236"/>
      <c r="E36" s="236"/>
      <c r="F36" s="236"/>
      <c r="G36" s="236"/>
      <c r="H36" s="237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519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486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L26" sqref="L2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50" t="s">
        <v>435</v>
      </c>
      <c r="B6" s="251"/>
      <c r="C6" s="251"/>
      <c r="D6" s="251"/>
      <c r="E6" s="251"/>
      <c r="F6" s="251"/>
      <c r="G6" s="251"/>
      <c r="H6" s="252"/>
    </row>
    <row r="7" spans="1:8" ht="21.6" customHeight="1">
      <c r="A7" s="250"/>
      <c r="B7" s="251"/>
      <c r="C7" s="251"/>
      <c r="D7" s="251"/>
      <c r="E7" s="251"/>
      <c r="F7" s="251"/>
      <c r="G7" s="251"/>
      <c r="H7" s="25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9" t="s">
        <v>279</v>
      </c>
      <c r="D8" s="249"/>
      <c r="E8" s="249"/>
      <c r="F8" s="82">
        <v>1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9"/>
      <c r="D9" s="249"/>
      <c r="E9" s="249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9"/>
      <c r="D10" s="249"/>
      <c r="E10" s="249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44996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0.97916666666666663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1.3888888888888888E-2</v>
      </c>
      <c r="C14" s="63"/>
      <c r="D14" s="109" t="s">
        <v>235</v>
      </c>
      <c r="E14" s="107"/>
      <c r="F14" s="107"/>
      <c r="G14" s="93" t="str">
        <f>КАГ!G10</f>
        <v>Тарасова Н.В.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v>3.4722222222222224E-2</v>
      </c>
      <c r="C15" s="18"/>
      <c r="D15" s="109" t="s">
        <v>232</v>
      </c>
      <c r="E15" s="107"/>
      <c r="F15" s="107"/>
      <c r="G15" s="93" t="str">
        <f>КАГ!G11</f>
        <v>Молотков А.В.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Быков М.А.</v>
      </c>
      <c r="C16" s="18"/>
      <c r="D16" s="109" t="s">
        <v>366</v>
      </c>
      <c r="E16" s="107"/>
      <c r="F16" s="107"/>
      <c r="G16" s="93" t="str">
        <f>КАГ!G12</f>
        <v>Фисура О.И.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20716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66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3942</v>
      </c>
      <c r="C19" s="80"/>
      <c r="D19" s="80"/>
      <c r="E19" s="80"/>
      <c r="F19" s="80"/>
      <c r="G19" s="194" t="s">
        <v>504</v>
      </c>
      <c r="H19" s="209" t="str">
        <f>КАГ!H15</f>
        <v>10:08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49.03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0.93157000000000001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0.98222222222222222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522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486</v>
      </c>
      <c r="C40" s="139"/>
      <c r="D40" s="259" t="s">
        <v>521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262</v>
      </c>
      <c r="B50" s="71" t="s">
        <v>520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40" t="s">
        <v>468</v>
      </c>
      <c r="B52" s="241"/>
      <c r="C52" s="241"/>
      <c r="D52" s="241"/>
      <c r="E52" s="241"/>
      <c r="F52" s="242"/>
      <c r="G52" s="18"/>
      <c r="H52" s="44"/>
    </row>
    <row r="53" spans="1:8" ht="15" customHeight="1">
      <c r="A53" s="243"/>
      <c r="B53" s="244"/>
      <c r="C53" s="244"/>
      <c r="D53" s="244"/>
      <c r="E53" s="244"/>
      <c r="F53" s="245"/>
      <c r="G53" s="86" t="str">
        <f>IF(ISBLANK(H13),"",H13)</f>
        <v/>
      </c>
      <c r="H53" s="72"/>
    </row>
    <row r="54" spans="1:8">
      <c r="A54" s="246"/>
      <c r="B54" s="247"/>
      <c r="C54" s="247"/>
      <c r="D54" s="247"/>
      <c r="E54" s="247"/>
      <c r="F54" s="248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12" sqref="H1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44996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Быков М.А.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20716</v>
      </c>
    </row>
    <row r="6" spans="1:4" ht="48.75" customHeight="1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>Транслюминальная баллонная ангиопластика и стентирование коронарных артерий. Тромбаспирация.</v>
      </c>
      <c r="C6" s="152" t="s">
        <v>10</v>
      </c>
      <c r="D6" s="117">
        <f>DATEDIF(D5,D10,"y")</f>
        <v>66</v>
      </c>
    </row>
    <row r="7" spans="1:4">
      <c r="A7" s="43"/>
      <c r="B7" s="18"/>
      <c r="C7" s="115" t="s">
        <v>12</v>
      </c>
      <c r="D7" s="117">
        <f>КАГ!$B$14</f>
        <v>3942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44996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386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340</v>
      </c>
      <c r="C16" s="156" t="s">
        <v>523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79" t="s">
        <v>377</v>
      </c>
      <c r="C17" s="156"/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79" t="s">
        <v>395</v>
      </c>
      <c r="C18" s="156" t="s">
        <v>170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465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481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478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482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483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479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480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zoomScaleNormal="100" workbookViewId="0">
      <selection activeCell="AH17" sqref="AH1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1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Fielder</v>
      </c>
      <c r="U2" s="130" t="str">
        <f>IFERROR(INDEX(Расходка[Наименование расходного материала],MATCH(Расходка[№],Поиск_расходки[Индекс4],0)),"")</f>
        <v>Euphora</v>
      </c>
      <c r="V2" s="130" t="str">
        <f>IFERROR(INDEX(Расходка[Наименование расходного материала],MATCH(Расходка[№],Поиск_расходки[Индекс5],0)),"")</f>
        <v>Hunter® 6F</v>
      </c>
      <c r="W2" s="130" t="str">
        <f>IFERROR(INDEX(Расходка[Наименование расходного материала],MATCH(Расходка[№],Поиск_расходки[Индекс6],0)),"")</f>
        <v>DES, Resolute Integtity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467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>Fielder XT-A</v>
      </c>
      <c r="U3" s="130" t="str">
        <f>IFERROR(INDEX(Расходка[Наименование расходного материала],MATCH(Расходка[№],Поиск_расходки[Индекс4],0)),"")</f>
        <v>NC Euphora</v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1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Fielder XT-R</v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476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2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523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477</v>
      </c>
      <c r="AM9" t="s">
        <v>123</v>
      </c>
    </row>
    <row r="10" spans="1:39">
      <c r="A10">
        <v>9</v>
      </c>
      <c r="B10" t="s">
        <v>5</v>
      </c>
      <c r="C10" t="s">
        <v>472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105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113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106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107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108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175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109</v>
      </c>
    </row>
    <row r="17" spans="1:33">
      <c r="A17">
        <v>16</v>
      </c>
      <c r="B17" t="s">
        <v>373</v>
      </c>
      <c r="C17" t="s">
        <v>473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110</v>
      </c>
    </row>
    <row r="18" spans="1:33">
      <c r="A18">
        <v>17</v>
      </c>
      <c r="B18" t="s">
        <v>373</v>
      </c>
      <c r="C18" t="s">
        <v>463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111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112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414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411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1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114</v>
      </c>
    </row>
    <row r="23" spans="1:33">
      <c r="A23">
        <v>22</v>
      </c>
      <c r="B23" t="s">
        <v>3</v>
      </c>
      <c r="C23" t="s">
        <v>470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115</v>
      </c>
    </row>
    <row r="24" spans="1:33">
      <c r="A24">
        <v>23</v>
      </c>
      <c r="B24" t="s">
        <v>3</v>
      </c>
      <c r="C24" t="s">
        <v>471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3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506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116</v>
      </c>
    </row>
    <row r="26" spans="1:33">
      <c r="A26">
        <v>25</v>
      </c>
      <c r="B26" t="s">
        <v>3</v>
      </c>
      <c r="C26" s="1" t="s">
        <v>466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117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118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119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120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121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369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370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451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159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448</v>
      </c>
    </row>
    <row r="36" spans="1:33">
      <c r="A36">
        <v>35</v>
      </c>
      <c r="B36" t="s">
        <v>3</v>
      </c>
      <c r="C36" t="s">
        <v>475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415</v>
      </c>
    </row>
    <row r="37" spans="1:33">
      <c r="A37">
        <v>36</v>
      </c>
      <c r="B37" t="s">
        <v>3</v>
      </c>
      <c r="C37" s="1" t="s">
        <v>469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426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105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160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447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163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509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165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429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164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1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430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167</v>
      </c>
    </row>
    <row r="48" spans="1:33">
      <c r="A48">
        <v>47</v>
      </c>
      <c r="B48" t="s">
        <v>6</v>
      </c>
      <c r="C48" s="190" t="s">
        <v>485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168</v>
      </c>
    </row>
    <row r="49" spans="1:33">
      <c r="A49">
        <v>48</v>
      </c>
      <c r="B49" t="s">
        <v>6</v>
      </c>
      <c r="C49" t="s">
        <v>484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416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417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488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418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432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419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433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175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169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170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171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507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172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427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173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174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187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111</v>
      </c>
    </row>
    <row r="67" spans="5:33">
      <c r="AF67" s="4" t="s">
        <v>6</v>
      </c>
      <c r="AG67" s="4" t="s">
        <v>510</v>
      </c>
    </row>
    <row r="68" spans="5:33">
      <c r="AF68" s="4" t="s">
        <v>6</v>
      </c>
      <c r="AG68" s="4" t="s">
        <v>112</v>
      </c>
    </row>
    <row r="69" spans="5:33">
      <c r="AF69" s="4" t="s">
        <v>6</v>
      </c>
      <c r="AG69" s="4" t="s">
        <v>161</v>
      </c>
    </row>
    <row r="70" spans="5:33">
      <c r="AF70" s="4" t="s">
        <v>6</v>
      </c>
      <c r="AG70" s="4" t="s">
        <v>176</v>
      </c>
    </row>
    <row r="71" spans="5:33">
      <c r="AF71" s="4" t="s">
        <v>6</v>
      </c>
      <c r="AG71" s="4" t="s">
        <v>508</v>
      </c>
    </row>
    <row r="72" spans="5:33">
      <c r="AF72" s="4" t="s">
        <v>6</v>
      </c>
      <c r="AG72" s="4" t="s">
        <v>166</v>
      </c>
    </row>
    <row r="73" spans="5:33">
      <c r="AF73" s="4" t="s">
        <v>6</v>
      </c>
      <c r="AG73" s="4" t="s">
        <v>423</v>
      </c>
    </row>
    <row r="74" spans="5:33">
      <c r="AF74" s="4" t="s">
        <v>6</v>
      </c>
      <c r="AG74" s="4" t="s">
        <v>177</v>
      </c>
    </row>
    <row r="75" spans="5:33">
      <c r="AF75" s="4" t="s">
        <v>6</v>
      </c>
      <c r="AG75" s="4" t="s">
        <v>428</v>
      </c>
    </row>
    <row r="76" spans="5:33">
      <c r="AF76" s="4" t="s">
        <v>6</v>
      </c>
      <c r="AG76" s="4" t="s">
        <v>178</v>
      </c>
    </row>
    <row r="77" spans="5:33">
      <c r="AF77" s="4" t="s">
        <v>6</v>
      </c>
      <c r="AG77" s="4" t="s">
        <v>179</v>
      </c>
    </row>
    <row r="78" spans="5:33">
      <c r="AF78" s="4" t="s">
        <v>6</v>
      </c>
      <c r="AG78" s="4" t="s">
        <v>186</v>
      </c>
    </row>
    <row r="79" spans="5:33">
      <c r="AF79" s="4" t="s">
        <v>6</v>
      </c>
      <c r="AG79" s="4" t="s">
        <v>116</v>
      </c>
    </row>
    <row r="80" spans="5:33">
      <c r="AF80" s="4" t="s">
        <v>6</v>
      </c>
      <c r="AG80" s="4" t="s">
        <v>117</v>
      </c>
    </row>
    <row r="81" spans="32:33">
      <c r="AF81" s="4" t="s">
        <v>6</v>
      </c>
      <c r="AG81" s="4" t="s">
        <v>180</v>
      </c>
    </row>
    <row r="82" spans="32:33">
      <c r="AF82" s="4" t="s">
        <v>6</v>
      </c>
      <c r="AG82" s="4" t="s">
        <v>181</v>
      </c>
    </row>
    <row r="83" spans="32:33">
      <c r="AF83" s="4" t="s">
        <v>6</v>
      </c>
      <c r="AG83" s="4" t="s">
        <v>182</v>
      </c>
    </row>
    <row r="84" spans="32:33">
      <c r="AF84" s="4" t="s">
        <v>6</v>
      </c>
      <c r="AG84" s="4" t="s">
        <v>487</v>
      </c>
    </row>
    <row r="85" spans="32:33">
      <c r="AF85" s="4" t="s">
        <v>6</v>
      </c>
      <c r="AG85" s="4" t="s">
        <v>183</v>
      </c>
    </row>
    <row r="86" spans="32:33">
      <c r="AF86" s="4" t="s">
        <v>6</v>
      </c>
      <c r="AG86" s="4" t="s">
        <v>184</v>
      </c>
    </row>
    <row r="87" spans="32:33">
      <c r="AF87" s="4" t="s">
        <v>6</v>
      </c>
      <c r="AG87" s="4" t="s">
        <v>185</v>
      </c>
    </row>
    <row r="88" spans="32:33">
      <c r="AF88" s="4" t="s">
        <v>6</v>
      </c>
      <c r="AG88" s="4" t="s">
        <v>368</v>
      </c>
    </row>
    <row r="89" spans="32:33">
      <c r="AF89" s="4" t="s">
        <v>6</v>
      </c>
      <c r="AG89" s="4" t="s">
        <v>120</v>
      </c>
    </row>
    <row r="90" spans="32:33">
      <c r="AF90" s="4" t="s">
        <v>6</v>
      </c>
      <c r="AG90" s="4" t="s">
        <v>121</v>
      </c>
    </row>
    <row r="91" spans="32:33">
      <c r="AF91" s="4" t="s">
        <v>6</v>
      </c>
      <c r="AG91" s="4" t="s">
        <v>162</v>
      </c>
    </row>
    <row r="92" spans="32:33">
      <c r="AF92" s="4" t="s">
        <v>6</v>
      </c>
      <c r="AG92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464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2023-03-11T21:57:48Z</cp:lastPrinted>
  <dcterms:created xsi:type="dcterms:W3CDTF">2015-06-05T18:19:34Z</dcterms:created>
  <dcterms:modified xsi:type="dcterms:W3CDTF">2023-03-11T21:57:51Z</dcterms:modified>
</cp:coreProperties>
</file>