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<sst xmlns="http://schemas.openxmlformats.org/spreadsheetml/2006/main" count="854" uniqueCount="521">
  <si>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</si>
  <si>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</si>
  <si>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</si>
  <si>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</si>
  <si>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</si>
  <si>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</si>
  <si>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</si>
  <si>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</si>
  <si>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</si>
  <si>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</si>
  <si>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</si>
  <si>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</si>
  <si>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</si>
  <si>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</si>
  <si>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</si>
  <si>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</si>
  <si>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</si>
  <si>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</si>
  <si>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</si>
  <si>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</si>
  <si>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</si>
  <si>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</si>
  <si>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</si>
  <si>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</si>
  <si>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</si>
  <si>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</si>
  <si>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</si>
  <si>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</si>
  <si>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</si>
  <si>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</si>
  <si>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</si>
  <si>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</si>
  <si>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</si>
  <si>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</si>
  <si>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</si>
  <si>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</si>
  <si>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</si>
  <si>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</si>
  <si>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</si>
  <si>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</si>
  <si>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</si>
  <si>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</si>
  <si>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</si>
  <si>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</si>
  <si>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</si>
  <si>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</si>
  <si>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</si>
  <si>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</si>
  <si>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</si>
  <si>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</si>
  <si>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</si>
  <si>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</si>
  <si>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</si>
  <si>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</si>
  <si>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</si>
  <si>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</si>
  <si>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</si>
  <si>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</si>
  <si>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</si>
  <si>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</si>
  <si>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</si>
  <si>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</si>
  <si>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</si>
  <si>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</si>
  <si>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</si>
  <si>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</si>
  <si>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</si>
  <si>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</si>
  <si>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</si>
  <si>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</si>
  <si>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</si>
  <si>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</si>
  <si>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</si>
  <si>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</si>
  <si>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</si>
  <si>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</si>
  <si>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</si>
  <si>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</si>
  <si>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</si>
  <si>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</si>
  <si>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</si>
  <si>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</si>
  <si>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</si>
  <si>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</si>
  <si>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</si>
  <si>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</si>
  <si>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</si>
  <si>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</si>
  <si>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</si>
  <si>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</si>
  <si>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</si>
  <si>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</si>
  <si>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</si>
  <si>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</si>
  <si>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</si>
  <si>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</si>
  <si>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</si>
  <si>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</si>
  <si>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</si>
  <si>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</si>
  <si>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</si>
  <si>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</si>
  <si>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</si>
  <si>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</si>
  <si>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</si>
  <si>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</si>
  <si>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</si>
  <si>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</si>
  <si>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</si>
  <si>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</si>
  <si>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</si>
  <si>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</si>
  <si>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</si>
  <si>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</si>
  <si>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</si>
  <si>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</si>
  <si>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</si>
  <si>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</si>
  <si>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</si>
  <si>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</si>
  <si>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</si>
  <si>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</si>
  <si>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</si>
  <si>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</si>
  <si>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</si>
  <si>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</si>
  <si>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</si>
  <si>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</si>
  <si>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</si>
  <si>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</si>
  <si>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</si>
  <si>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</si>
  <si>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</si>
  <si>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</si>
  <si>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</si>
  <si>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</si>
  <si>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</si>
  <si>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</si>
  <si>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</si>
  <si>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</si>
  <si>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</si>
  <si>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</si>
  <si>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</si>
  <si>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</si>
  <si>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</si>
  <si>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</si>
  <si>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</si>
  <si>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</si>
  <si>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</si>
  <si>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</si>
  <si>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</si>
  <si>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</si>
  <si>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</si>
  <si>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</si>
  <si>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</si>
  <si>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</si>
  <si>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</si>
  <si>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</si>
  <si>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</si>
  <si>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</si>
  <si>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</si>
  <si>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</si>
  <si>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</si>
  <si>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</si>
  <si>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</si>
  <si>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</si>
  <si>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</si>
  <si>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</si>
  <si>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</si>
  <si>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</si>
  <si>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</si>
  <si>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</si>
  <si>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</si>
  <si>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</si>
  <si>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</si>
  <si>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</si>
  <si>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</si>
  <si>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</si>
  <si>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</si>
  <si>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</si>
  <si>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</si>
  <si>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</si>
  <si>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</si>
  <si>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</si>
  <si>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</si>
  <si>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</si>
  <si>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</si>
  <si>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</si>
  <si>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</si>
  <si>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</si>
  <si>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</si>
  <si>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</si>
  <si>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</si>
  <si>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</si>
  <si>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</si>
  <si>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</si>
  <si>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</si>
  <si>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</si>
  <si>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</si>
  <si>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</si>
  <si>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</si>
  <si>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</si>
  <si>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</si>
  <si>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</si>
  <si>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</si>
  <si>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</si>
  <si>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</si>
  <si>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</si>
  <si>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</si>
  <si>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</si>
  <si>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</si>
  <si>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</si>
  <si>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</si>
  <si>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</si>
  <si>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</si>
  <si>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</si>
  <si>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</si>
  <si>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</si>
  <si>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</si>
  <si>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</si>
  <si>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</si>
  <si>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</si>
  <si>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</si>
  <si>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</si>
  <si>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</si>
  <si>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</si>
  <si>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</si>
  <si>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</si>
  <si>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</si>
  <si>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</si>
  <si>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</si>
  <si>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</si>
  <si>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</si>
  <si>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</si>
  <si>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</si>
  <si>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</si>
  <si>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</si>
  <si>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</si>
  <si>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</si>
  <si>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</si>
  <si>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</si>
  <si>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</si>
  <si>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</si>
  <si>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</si>
  <si>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</si>
  <si>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</si>
  <si>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</si>
  <si>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</si>
  <si>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</si>
  <si>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</si>
  <si>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</si>
  <si>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</si>
  <si>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</si>
  <si>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</si>
  <si>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</si>
  <si>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</si>
  <si>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</si>
  <si>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</si>
  <si>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</si>
  <si>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</si>
  <si>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</si>
  <si>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</si>
  <si>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</si>
  <si>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</si>
  <si>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</si>
  <si>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</si>
  <si>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</si>
  <si>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</si>
  <si>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</si>
  <si>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</si>
  <si>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</si>
  <si>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</si>
  <si>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</si>
  <si>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</si>
  <si>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</si>
  <si>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</si>
  <si>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</si>
  <si>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</si>
  <si>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</si>
  <si>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</si>
  <si>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</si>
  <si>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</si>
  <si>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</si>
  <si>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</si>
  <si>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</si>
  <si>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</si>
  <si>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</si>
  <si>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</si>
  <si>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</si>
  <si>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</si>
  <si>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</si>
  <si>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</si>
  <si>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</si>
  <si>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</si>
  <si>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</si>
  <si>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</si>
  <si>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</si>
  <si>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</si>
  <si>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</si>
  <si>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</si>
  <si>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</si>
  <si>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</si>
  <si>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</si>
  <si>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</si>
  <si>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</si>
  <si>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</si>
  <si>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</si>
  <si>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</si>
  <si>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</si>
  <si>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</si>
  <si>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</si>
  <si>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</si>
  <si>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</si>
  <si>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</si>
  <si>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</si>
  <si>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</si>
  <si>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</si>
  <si>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</si>
  <si>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</si>
  <si>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</si>
  <si>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</si>
  <si>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</si>
  <si>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</si>
  <si>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</si>
  <si>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</si>
  <si>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</si>
  <si>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</si>
  <si>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</si>
  <si>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</si>
  <si>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</si>
  <si>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</si>
  <si>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</si>
  <si>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</si>
  <si>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</si>
  <si>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</si>
  <si>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</si>
  <si>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</si>
  <si>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</si>
  <si>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</si>
  <si>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</si>
  <si>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</si>
  <si>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</si>
  <si>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</si>
  <si>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</si>
  <si>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</si>
  <si>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</si>
  <si>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</si>
  <si>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</si>
  <si>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</si>
  <si>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</si>
  <si>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</si>
  <si>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</si>
  <si>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</si>
  <si>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</si>
  <si>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</si>
  <si>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</si>
  <si>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</si>
  <si>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</si>
  <si>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</si>
  <si>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</si>
  <si>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</si>
  <si>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</si>
  <si>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</si>
  <si>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</si>
  <si>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</si>
  <si>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</si>
  <si>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</si>
  <si>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</si>
  <si>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</si>
  <si>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</si>
  <si>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</si>
  <si>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</si>
  <si>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</si>
  <si>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</si>
  <si>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</si>
  <si>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</si>
  <si>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</si>
  <si>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</si>
  <si>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</si>
  <si>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</si>
  <si>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</si>
  <si>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</si>
  <si>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</si>
  <si>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</si>
  <si>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</si>
  <si>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</si>
  <si>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</si>
  <si>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</si>
  <si>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</si>
  <si>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</si>
  <si>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</si>
  <si>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</si>
  <si>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</si>
  <si>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</si>
  <si>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</si>
  <si>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</si>
  <si>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</si>
  <si>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</si>
  <si>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</si>
  <si>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</si>
  <si>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</si>
  <si>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</si>
  <si>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</si>
  <si>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</si>
  <si>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150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</si>
  <si>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</si>
  <si>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</si>
  <si>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</si>
  <si>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</si>
  <si>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</si>
  <si>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</si>
  <si>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</si>
  <si>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</si>
  <si>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</si>
  <si>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</si>
  <si>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</si>
  <si>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</si>
  <si>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</si>
  <si>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</si>
  <si>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</si>
  <si>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</si>
  <si>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</si>
  <si>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</si>
  <si>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</si>
  <si>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</si>
  <si>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</si>
  <si>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</si>
  <si>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</si>
  <si>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</si>
  <si>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</si>
  <si>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</si>
  <si>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</si>
  <si>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</si>
  <si>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</si>
  <si>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</si>
  <si>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</si>
  <si>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</si>
  <si>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</si>
  <si>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</si>
  <si>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</si>
  <si>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</si>
  <si>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</si>
  <si>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</si>
  <si>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</si>
  <si>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</si>
  <si>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</si>
  <si>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</si>
  <si>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</si>
  <si>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</si>
  <si>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</si>
  <si>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</si>
  <si>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</si>
  <si>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</si>
  <si>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</si>
  <si>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</si>
  <si>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</si>
  <si>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</si>
  <si>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</si>
  <si>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</si>
  <si>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</si>
  <si>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</si>
  <si>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</si>
  <si>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</si>
  <si>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</si>
  <si>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</si>
  <si>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</si>
  <si>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</si>
  <si>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</si>
  <si>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</si>
  <si>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</si>
  <si>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</si>
  <si>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</si>
  <si>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</si>
  <si>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</si>
  <si>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</si>
  <si>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</si>
  <si>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</si>
  <si>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</si>
  <si>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</si>
  <si>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</si>
  <si>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</si>
  <si>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</si>
  <si>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</si>
  <si>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</si>
  <si>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</si>
  <si>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</si>
  <si>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</si>
  <si>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</si>
  <si>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</si>
  <si>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</si>
  <si>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</si>
  <si>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</si>
  <si>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</si>
  <si>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</si>
  <si>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</si>
  <si>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</si>
  <si>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</si>
  <si>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</si>
  <si>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</si>
  <si>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</si>
  <si>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</si>
  <si>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</si>
  <si>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</si>
  <si>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</si>
  <si>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</si>
  <si>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</si>
  <si>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</si>
  <si>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</si>
  <si>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</si>
  <si>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</si>
  <si>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</si>
  <si>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Кочановский А.И.</t>
  </si>
  <si>
    <t>06:07</t>
  </si>
  <si>
    <t>Проходим, контуры ровные</t>
  </si>
  <si>
    <t>стеноз проксимального сегмента 30%, неровности контуров среднего сегмента. Антеградный кровоток  TIMI III. ИМА: субокклюзирующий стеноз проксимальной трети 90%, стеноз средней трети до 30%. Антеградный кровоток  TIMI II</t>
  </si>
  <si>
    <t xml:space="preserve">бассейн гипоплазирован. Стеноз проксимального сегмента 50%, хроническая окклюзия на уровне дистального сегмента. Коллатеральный кровоток из системы ПКА  с контрастированием дистального сегмента. Антеградный кровоток TIMI  III.   </t>
  </si>
  <si>
    <t xml:space="preserve">неровности контуров проксимального сегмента, стеноз дистального сегмента 40%.  Антеградный кровоток TIMI III. </t>
  </si>
  <si>
    <t>С учётом клинических данных совместно с деж.кардиологом принято решение  о выполнении экстренной реваскуляризации бассейна ИМА.</t>
  </si>
  <si>
    <t>Устье ствола ЛКА катетеризировано проводниковым катетером Launcher JL 4,0 6Fr. Коронарный проводник Sion Blue заведен в дистальный сегмент ИМА. БК Колибри 2.0-15 выполнена предилатация субокклюзирующего стеноза.  В зону проксимального сегмента ИМА  имплантирован  DES NanoMed 2,75-28, давлением 11 атм.  На контрольных съемках стент раскрыт удовлетворительно, признаков диссекций, тромбоза нет. Антеградный кровоток в ИМА восстановлнен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</si>
  <si>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 xml:space="preserve">И/О заведующего отделения: А.В. Воронков </t>
  </si>
  <si>
    <t>И/О старшей мед.сетры: А.М. Казанцева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</si>
</sst>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2" zoomScaleNormal="100" zoomScaleSheetLayoutView="100" zoomScalePageLayoutView="90" workbookViewId="0">
      <selection activeCell="J51" sqref="J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45012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0.82291666666666663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0.82986111111111116</v>
      </c>
      <c r="C10" s="55"/>
      <c r="D10" s="96" t="s">
        <v>173</v>
      </c>
      <c r="E10" s="94"/>
      <c r="F10" s="94"/>
      <c r="G10" s="24" t="s">
        <v>168</v>
      </c>
      <c r="H10" s="26"/>
    </row>
    <row r="11" spans="1:8" ht="18" thickTop="1" thickBot="1">
      <c r="A11" s="89" t="s">
        <v>192</v>
      </c>
      <c r="B11" s="90" t="s">
        <v>511</v>
      </c>
      <c r="C11" s="8"/>
      <c r="D11" s="96" t="s">
        <v>170</v>
      </c>
      <c r="E11" s="94"/>
      <c r="F11" s="94"/>
      <c r="G11" s="24" t="s">
        <v>270</v>
      </c>
      <c r="H11" s="26"/>
    </row>
    <row r="12" spans="1:8" ht="16.5" thickTop="1">
      <c r="A12" s="81" t="s">
        <v>8</v>
      </c>
      <c r="B12" s="82">
        <v>26743</v>
      </c>
      <c r="C12" s="12"/>
      <c r="D12" s="96" t="s">
        <v>303</v>
      </c>
      <c r="E12" s="94"/>
      <c r="F12" s="94"/>
      <c r="G12" s="24" t="s">
        <v>178</v>
      </c>
      <c r="H12" s="26"/>
    </row>
    <row r="13" spans="1:8" ht="15.75">
      <c r="A13" s="15" t="s">
        <v>10</v>
      </c>
      <c r="B13" s="30">
        <f>DATEDIF(B12,B8,"y")</f>
        <v>50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4848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512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2941.32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5.588508</v>
      </c>
    </row>
    <row r="18" spans="1:8" ht="14.45" customHeight="1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405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513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514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515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516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517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A39" sqref="A3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222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45012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0.82986111111111116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0.85416666666666663</v>
      </c>
      <c r="C14" s="12"/>
      <c r="D14" s="96" t="s">
        <v>173</v>
      </c>
      <c r="E14" s="94"/>
      <c r="F14" s="94"/>
      <c r="G14" s="80" t="str">
        <f>КАГ!G10</f>
        <v>Тарасова Н.В.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2.4305555555555469E-2</v>
      </c>
      <c r="D15" s="96" t="s">
        <v>170</v>
      </c>
      <c r="E15" s="94"/>
      <c r="F15" s="94"/>
      <c r="G15" s="80" t="str">
        <f>КАГ!G11</f>
        <v>Морозов А.А.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Кочановский А.И.</v>
      </c>
      <c r="D16" s="96" t="s">
        <v>303</v>
      </c>
      <c r="E16" s="94"/>
      <c r="F16" s="94"/>
      <c r="G16" s="80" t="str">
        <f>КАГ!G12</f>
        <v>Галамага Н.Е.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26743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50</v>
      </c>
      <c r="H18" s="39"/>
    </row>
    <row r="19" spans="1:8" ht="14.45" customHeight="1">
      <c r="A19" s="15" t="s">
        <v>12</v>
      </c>
      <c r="B19" s="68">
        <f>КАГ!B14</f>
        <v>4848</v>
      </c>
      <c r="C19" s="69"/>
      <c r="D19" s="69"/>
      <c r="E19" s="69"/>
      <c r="F19" s="69"/>
      <c r="G19" s="169" t="s">
        <v>402</v>
      </c>
      <c r="H19" s="184" t="str">
        <f>КАГ!H15</f>
        <v>06:07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2941.32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5.588508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518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39" sqref="B3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45012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Кочановский А.И.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26743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50</v>
      </c>
    </row>
    <row r="7" spans="1:4">
      <c r="A7" s="38"/>
      <c r="C7" s="102" t="s">
        <v>12</v>
      </c>
      <c r="D7" s="104">
        <f>КАГ!$B$14</f>
        <v>4848</v>
      </c>
    </row>
    <row r="8" spans="1:4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45012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379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329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375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378</v>
      </c>
      <c r="C16" s="137" t="s">
        <v>413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345</v>
      </c>
      <c r="C17" s="137" t="s">
        <v>459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520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1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JL 4.0</v>
      </c>
      <c r="T2" s="116" t="str">
        <f>IFERROR(INDEX(Расходка[Наименование расходного материала],MATCH(Расходка[№],Поиск_расходки[Индекс3],0)),"")</f>
        <v>Sion Blue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>DES, NanoMed</v>
      </c>
      <c r="W2" s="116" t="str">
        <f>IFERROR(INDEX(Расходка[Наименование расходного материала],MATCH(Расходка[№],Поиск_расходки[Индекс6],0)),"")</f>
        <v>Hunter® 6F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2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3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>Euphora</v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4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>NC Accuforce</v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5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>NC Euphora</v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6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>Sapphire</v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7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>Sprinter Legend</v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8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>SubMarine Rapido, Invatec</v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9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>Колибри</v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10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11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>Nitrex 260</v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12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>RadiFocus</v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13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>BasixCOMPAK</v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14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>BasixTOUCH</v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15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>Dolphin</v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16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>Lepu Medical</v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17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>Perouse Medical FLAMINGO</v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18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>Oscor 7F</v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19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>Cougar LS Hydro-Track®</v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20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>Cougar XT Hydro-Track®</v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427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21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>Fielder</v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428</v>
      </c>
    </row>
    <row r="23" spans="1:35">
      <c r="A23">
        <v>22</v>
      </c>
      <c r="B23" t="s">
        <v>3</v>
      </c>
      <c r="C23" t="s">
        <v>376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22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>Fielder XT-A</v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377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23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>Fielder XT-R</v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24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>Gaia Second</v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s="1" t="s">
        <v>372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25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>Gaia Third</v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26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>Intuition</v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27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>ProVia 3 Hydro-Track®</v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28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>ProVia 6 Hydro-Track®</v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29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>ProVia 9 Hydro-Track®</v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30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>Rinato</v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31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>Runthrough NS (Floppy)</v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32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>Runthrough NS Hypercoat</v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33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>Runthrough NS Intermediate</v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34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>Sion</v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t="s">
        <v>380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35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>Sion Black</v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s="1" t="s">
        <v>375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1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36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>Sion Blue</v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37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>Thunder</v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38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>Whisper MS</v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39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>Winn 200T</v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40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41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444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42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>BMS, Integtity</v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417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43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>DES, Calipso</v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445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1</v>
      </c>
      <c r="J45" s="117">
        <f>IF(ISNUMBER(SEARCH('Карта учёта'!$B$18,Расходка[Наименование расходного материала])),MAX($J$1:J44)+1,0)</f>
        <v>44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>DES, NanoMed</v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446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45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>DES, Resolute Integtity</v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447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46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>DES, Yukon Chrome PC</v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448</v>
      </c>
    </row>
    <row r="48" spans="1:33">
      <c r="A48">
        <v>47</v>
      </c>
      <c r="B48" t="s">
        <v>6</v>
      </c>
      <c r="C48" s="165" t="s">
        <v>388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47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>DES, Firehawk</v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t="s">
        <v>387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48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>DES, Resolute Onyx</v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450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49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>Guidezilla™ II 6F</v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451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50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>Telescope ™ II 6F</v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452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51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>Launcher 6F AL 1</v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453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52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>Launcher 6F AL 2</v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454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53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>Launcher 6F EBU 3.5</v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455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54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>Launcher 6F EBU 4.0</v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456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55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>Launcher 6F JL 3.5</v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457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1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56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>Launcher 6F JL 4.0</v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57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>Launcher 6F JL 4.5</v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58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>Launcher 6F JR 3.5</v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59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>Launcher 6F JR 4.0</v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60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>Launcher 7F JL 3.5</v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61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>Launcher 7F JL 4.0</v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462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62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>Angio-Seal™ VIP</v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463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464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465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466</v>
      </c>
    </row>
    <row r="67" spans="5:33">
      <c r="AF67" s="4" t="s">
        <v>6</v>
      </c>
      <c r="AG67" s="4" t="s">
        <v>467</v>
      </c>
    </row>
    <row r="68" spans="5:33">
      <c r="AF68" s="4" t="s">
        <v>6</v>
      </c>
      <c r="AG68" s="4" t="s">
        <v>468</v>
      </c>
    </row>
    <row r="69" spans="5:33">
      <c r="AF69" s="4" t="s">
        <v>6</v>
      </c>
      <c r="AG69" s="4" t="s">
        <v>469</v>
      </c>
    </row>
    <row r="70" spans="5:33">
      <c r="AF70" s="4" t="s">
        <v>6</v>
      </c>
      <c r="AG70" s="4" t="s">
        <v>470</v>
      </c>
    </row>
    <row r="71" spans="5:33">
      <c r="AF71" s="4" t="s">
        <v>6</v>
      </c>
      <c r="AG71" s="4" t="s">
        <v>425</v>
      </c>
    </row>
    <row r="72" spans="5:33">
      <c r="AF72" s="4" t="s">
        <v>6</v>
      </c>
      <c r="AG72" s="4" t="s">
        <v>471</v>
      </c>
    </row>
    <row r="73" spans="5:33">
      <c r="AF73" s="4" t="s">
        <v>6</v>
      </c>
      <c r="AG73" s="4" t="s">
        <v>426</v>
      </c>
    </row>
    <row r="74" spans="5:33">
      <c r="AF74" s="4" t="s">
        <v>6</v>
      </c>
      <c r="AG74" s="4" t="s">
        <v>472</v>
      </c>
    </row>
    <row r="75" spans="5:33">
      <c r="AF75" s="4" t="s">
        <v>6</v>
      </c>
      <c r="AG75" s="4" t="s">
        <v>473</v>
      </c>
    </row>
    <row r="76" spans="5:33">
      <c r="AF76" s="4" t="s">
        <v>6</v>
      </c>
      <c r="AG76" s="4" t="s">
        <v>474</v>
      </c>
    </row>
    <row r="77" spans="5:33">
      <c r="AF77" s="4" t="s">
        <v>6</v>
      </c>
      <c r="AG77" s="4" t="s">
        <v>475</v>
      </c>
    </row>
    <row r="78" spans="5:33">
      <c r="AF78" s="4" t="s">
        <v>6</v>
      </c>
      <c r="AG78" s="4" t="s">
        <v>476</v>
      </c>
    </row>
    <row r="79" spans="5:33">
      <c r="AF79" s="4" t="s">
        <v>6</v>
      </c>
      <c r="AG79" s="4" t="s">
        <v>477</v>
      </c>
    </row>
    <row r="80" spans="5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2023-03-27T17:46:43Z</cp:lastPrinted>
  <dcterms:created xsi:type="dcterms:W3CDTF">2015-06-05T18:19:34Z</dcterms:created>
  <dcterms:modified xsi:type="dcterms:W3CDTF">2023-03-27T17:52:21Z</dcterms:modified>
</cp:coreProperties>
</file>