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<sst xmlns="http://schemas.openxmlformats.org/spreadsheetml/2006/main" count="857" uniqueCount="522">
  <si>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</si>
  <si>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</si>
  <si>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</si>
  <si>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</si>
  <si>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</si>
  <si>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</si>
  <si>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</si>
  <si>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</si>
  <si>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</si>
  <si>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</si>
  <si>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</si>
  <si>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</si>
  <si>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</si>
  <si>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</si>
  <si>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</si>
  <si>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</si>
  <si>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</si>
  <si>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</si>
  <si>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</si>
  <si>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</si>
  <si>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</si>
  <si>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</si>
  <si>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</si>
  <si>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</si>
  <si>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</si>
  <si>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</si>
  <si>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</si>
  <si>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</si>
  <si>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</si>
  <si>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</si>
  <si>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</si>
  <si>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</si>
  <si>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</si>
  <si>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</si>
  <si>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</si>
  <si>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</si>
  <si>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</si>
  <si>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</si>
  <si>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</si>
  <si>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</si>
  <si>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</si>
  <si>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</si>
  <si>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</si>
  <si>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</si>
  <si>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</si>
  <si>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</si>
  <si>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</si>
  <si>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</si>
  <si>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</si>
  <si>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</si>
  <si>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</si>
  <si>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</si>
  <si>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</si>
  <si>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</si>
  <si>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</si>
  <si>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</si>
  <si>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</si>
  <si>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</si>
  <si>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</si>
  <si>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</si>
  <si>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</si>
  <si>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</si>
  <si>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</si>
  <si>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</si>
  <si>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</si>
  <si>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</si>
  <si>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</si>
  <si>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</si>
  <si>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</si>
  <si>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</si>
  <si>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</si>
  <si>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</si>
  <si>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</si>
  <si>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</si>
  <si>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</si>
  <si>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</si>
  <si>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</si>
  <si>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</si>
  <si>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</si>
  <si>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</si>
  <si>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</si>
  <si>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</si>
  <si>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</si>
  <si>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</si>
  <si>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</si>
  <si>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</si>
  <si>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</si>
  <si>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</si>
  <si>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</si>
  <si>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</si>
  <si>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</si>
  <si>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</si>
  <si>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</si>
  <si>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</si>
  <si>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</si>
  <si>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</si>
  <si>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</si>
  <si>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</si>
  <si>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</si>
  <si>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</si>
  <si>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</si>
  <si>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</si>
  <si>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</si>
  <si>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</si>
  <si>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</si>
  <si>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</si>
  <si>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</si>
  <si>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</si>
  <si>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</si>
  <si>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</si>
  <si>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</si>
  <si>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</si>
  <si>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</si>
  <si>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</si>
  <si>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</si>
  <si>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</si>
  <si>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</si>
  <si>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</si>
  <si>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</si>
  <si>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</si>
  <si>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</si>
  <si>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</si>
  <si>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</si>
  <si>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</si>
  <si>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</si>
  <si>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</si>
  <si>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</si>
  <si>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</si>
  <si>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</si>
  <si>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</si>
  <si>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</si>
  <si>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</si>
  <si>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</si>
  <si>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</si>
  <si>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</si>
  <si>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</si>
  <si>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</si>
  <si>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</si>
  <si>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</si>
  <si>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</si>
  <si>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</si>
  <si>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</si>
  <si>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</si>
  <si>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</si>
  <si>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</si>
  <si>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</si>
  <si>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</si>
  <si>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</si>
  <si>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</si>
  <si>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</si>
  <si>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</si>
  <si>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</si>
  <si>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</si>
  <si>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</si>
  <si>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</si>
  <si>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</si>
  <si>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</si>
  <si>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</si>
  <si>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</si>
  <si>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</si>
  <si>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</si>
  <si>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</si>
  <si>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</si>
  <si>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</si>
  <si>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</si>
  <si>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</si>
  <si>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</si>
  <si>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</si>
  <si>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</si>
  <si>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</si>
  <si>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</si>
  <si>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</si>
  <si>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</si>
  <si>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</si>
  <si>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</si>
  <si>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</si>
  <si>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</si>
  <si>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</si>
  <si>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</si>
  <si>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</si>
  <si>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</si>
  <si>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</si>
  <si>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</si>
  <si>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</si>
  <si>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</si>
  <si>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</si>
  <si>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</si>
  <si>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</si>
  <si>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</si>
  <si>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</si>
  <si>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</si>
  <si>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</si>
  <si>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</si>
  <si>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</si>
  <si>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</si>
  <si>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</si>
  <si>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</si>
  <si>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</si>
  <si>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</si>
  <si>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</si>
  <si>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</si>
  <si>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</si>
  <si>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</si>
  <si>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</si>
  <si>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</si>
  <si>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</si>
  <si>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</si>
  <si>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</si>
  <si>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</si>
  <si>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</si>
  <si>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</si>
  <si>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</si>
  <si>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</si>
  <si>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</si>
  <si>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</si>
  <si>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</si>
  <si>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</si>
  <si>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</si>
  <si>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</si>
  <si>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</si>
  <si>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</si>
  <si>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</si>
  <si>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</si>
  <si>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</si>
  <si>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</si>
  <si>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</si>
  <si>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</si>
  <si>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</si>
  <si>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</si>
  <si>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</si>
  <si>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</si>
  <si>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</si>
  <si>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</si>
  <si>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</si>
  <si>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</si>
  <si>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</si>
  <si>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</si>
  <si>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</si>
  <si>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</si>
  <si>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</si>
  <si>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</si>
  <si>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</si>
  <si>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</si>
  <si>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</si>
  <si>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</si>
  <si>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</si>
  <si>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</si>
  <si>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</si>
  <si>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</si>
  <si>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</si>
  <si>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</si>
  <si>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</si>
  <si>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</si>
  <si>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</si>
  <si>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</si>
  <si>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</si>
  <si>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</si>
  <si>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</si>
  <si>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</si>
  <si>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</si>
  <si>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</si>
  <si>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</si>
  <si>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</si>
  <si>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</si>
  <si>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</si>
  <si>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</si>
  <si>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</si>
  <si>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</si>
  <si>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</si>
  <si>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</si>
  <si>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</si>
  <si>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</si>
  <si>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</si>
  <si>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</si>
  <si>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</si>
  <si>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</si>
  <si>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</si>
  <si>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</si>
  <si>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</si>
  <si>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</si>
  <si>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</si>
  <si>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</si>
  <si>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</si>
  <si>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</si>
  <si>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</si>
  <si>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</si>
  <si>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</si>
  <si>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</si>
  <si>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</si>
  <si>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</si>
  <si>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</si>
  <si>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</si>
  <si>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</si>
  <si>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</si>
  <si>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</si>
  <si>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</si>
  <si>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</si>
  <si>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</si>
  <si>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</si>
  <si>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</si>
  <si>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</si>
  <si>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</si>
  <si>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</si>
  <si>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</si>
  <si>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</si>
  <si>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</si>
  <si>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</si>
  <si>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</si>
  <si>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</si>
  <si>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</si>
  <si>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</si>
  <si>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</si>
  <si>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</si>
  <si>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</si>
  <si>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</si>
  <si>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</si>
  <si>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</si>
  <si>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</si>
  <si>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</si>
  <si>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</si>
  <si>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</si>
  <si>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</si>
  <si>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</si>
  <si>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</si>
  <si>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</si>
  <si>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</si>
  <si>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</si>
  <si>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</si>
  <si>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</si>
  <si>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</si>
  <si>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</si>
  <si>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</si>
  <si>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</si>
  <si>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</si>
  <si>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</si>
  <si>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</si>
  <si>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</si>
  <si>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</si>
  <si>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</si>
  <si>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</si>
  <si>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</si>
  <si>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</si>
  <si>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</si>
  <si>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</si>
  <si>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</si>
  <si>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</si>
  <si>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</si>
  <si>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</si>
  <si>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</si>
  <si>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</si>
  <si>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</si>
  <si>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</si>
  <si>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</si>
  <si>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</si>
  <si>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</si>
  <si>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</si>
  <si>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</si>
  <si>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</si>
  <si>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</si>
  <si>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</si>
  <si>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</si>
  <si>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</si>
  <si>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</si>
  <si>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</si>
  <si>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</si>
  <si>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</si>
  <si>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</si>
  <si>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</si>
  <si>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</si>
  <si>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</si>
  <si>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</si>
  <si>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</si>
  <si>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</si>
  <si>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</si>
  <si>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</si>
  <si>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</si>
  <si>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</si>
  <si>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</si>
  <si>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</si>
  <si>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</si>
  <si>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</si>
  <si>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</si>
  <si>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</si>
  <si>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</si>
  <si>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</si>
  <si>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</si>
  <si>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</si>
  <si>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</si>
  <si>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</si>
  <si>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</si>
  <si>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</si>
  <si>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</si>
  <si>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</si>
  <si>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</si>
  <si>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</si>
  <si>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</si>
  <si>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</si>
  <si>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</si>
  <si>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</si>
  <si>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</si>
  <si>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</si>
  <si>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</si>
  <si>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</si>
  <si>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</si>
  <si>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</si>
  <si>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</si>
  <si>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</si>
  <si>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</si>
  <si>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</si>
  <si>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</si>
  <si>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</si>
  <si>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</si>
  <si>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</si>
  <si>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</si>
  <si>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</si>
  <si>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</si>
  <si>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</si>
  <si>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</si>
  <si>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</si>
  <si>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</si>
  <si>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</si>
  <si>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</si>
  <si>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</si>
  <si>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</si>
  <si>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</si>
  <si>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</si>
  <si>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</si>
  <si>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</si>
  <si>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</si>
  <si>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</si>
  <si>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</si>
  <si>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</si>
  <si>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</si>
  <si>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</si>
  <si>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</si>
  <si>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</si>
  <si>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</si>
  <si>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</si>
  <si>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</si>
  <si>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</si>
  <si>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</si>
  <si>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</si>
  <si>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</si>
  <si>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</si>
  <si>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</si>
  <si>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</si>
  <si>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</si>
  <si>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</si>
  <si>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</si>
  <si>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</si>
  <si>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</si>
  <si>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</si>
  <si>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</si>
  <si>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</si>
  <si>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</si>
  <si>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</si>
  <si>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</si>
  <si>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</si>
  <si>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</si>
  <si>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</si>
  <si>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</si>
  <si>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</si>
  <si>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</si>
  <si>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</si>
  <si>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</si>
  <si>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</si>
  <si>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</si>
  <si>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</si>
  <si>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</si>
  <si>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</si>
  <si>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</si>
  <si>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</si>
  <si>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</si>
  <si>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</si>
  <si>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</si>
  <si>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</si>
  <si>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</si>
  <si>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</si>
  <si>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</si>
  <si>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</si>
  <si>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</si>
  <si>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</si>
  <si>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</si>
  <si>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</si>
  <si>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</si>
  <si>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</si>
  <si>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</si>
  <si>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</si>
  <si>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</si>
  <si>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</si>
  <si>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</si>
  <si>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</si>
  <si>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</si>
  <si>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</si>
  <si>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</si>
  <si>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</si>
  <si>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</si>
  <si>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</si>
  <si>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</si>
  <si>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</si>
  <si>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</si>
  <si>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</si>
  <si>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</si>
  <si>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</si>
  <si>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</si>
  <si>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</si>
  <si>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</si>
  <si>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</si>
  <si>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</si>
  <si>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</si>
  <si>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</si>
  <si>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18:26</t>
  </si>
  <si>
    <t xml:space="preserve">атерогенная тромботическая окклюзия на уровне проксимального сегмента, стенозы среднего и дистального сегментов 40%, стеноз в зоне "креста" ПКА 50%. TTG3, Rentrop 2.  Антеградный кровоток TIMI 0. </t>
  </si>
  <si>
    <t xml:space="preserve">Сбалансированный </t>
  </si>
  <si>
    <t>Проходим, контуры ровные.</t>
  </si>
  <si>
    <t>Акобян В.А.</t>
  </si>
  <si>
    <t xml:space="preserve">неровности контуров проксимального сегмента, стеноз среднего  сегмента 40%. Стеноз устья ДВ 60%, стеноз проксимальной трети ДВ 50%. Антеградный кровоток  по ПНА и ДВ TIMI 0. </t>
  </si>
  <si>
    <t xml:space="preserve">неровности контуров среднего  сегмента, стеноз прокс./3БВ 30% . Антеградный кровоток TIMI  III.   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</si>
  <si>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</si>
  <si>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 xml:space="preserve">И/О заведующего отделения: А.В. Воронков </t>
  </si>
  <si>
    <t>И/О старшей мед.сетры: А.М. Казанцева</t>
  </si>
  <si>
    <t>Устье ПКА катетеризировано проводниковым катетером Launcher EBU 3,5 6Fr. Коронарный проводник Fielder заведен в дистальный сегмент ПКА. Аспирационным катером Hunter 6F выполнена реканализация артерии, аспирированы фрагменты тромботических масс 3-4 мм. Предилатация субокклюзирующего стеноза проксимального сегмента ПКА БК Колибри 1.5-15 и Колибри 2.0-15, давлением 14 атм. В зону проксимального сегмента ПКА  имплантирован DES, Resolute Integtity 3.0-22, давлением 14 атм. На контрольных съемках стент раскрыт удовлетворительно, признаков диссекций, тромбоза нет. Антеградный кровоток в ПКА восстановлнен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</si>
</sst>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K43" sqref="K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0.3263888888888889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0.3347222222222222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>
      <c r="A11" s="89" t="s">
        <v>192</v>
      </c>
      <c r="B11" s="90" t="s">
        <v>515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18662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8354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511</v>
      </c>
    </row>
    <row r="16" spans="1:8" ht="15.6" customHeight="1">
      <c r="A16" s="15" t="s">
        <v>106</v>
      </c>
      <c r="B16" s="19" t="s">
        <v>492</v>
      </c>
      <c r="D16" s="36"/>
      <c r="E16" s="36"/>
      <c r="F16" s="36"/>
      <c r="G16" s="170" t="s">
        <v>408</v>
      </c>
      <c r="H16" s="168">
        <v>7933.36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15.073383999999999</v>
      </c>
    </row>
    <row r="18" spans="1:8" ht="14.45" customHeight="1">
      <c r="A18" s="57" t="s">
        <v>188</v>
      </c>
      <c r="B18" s="87" t="s">
        <v>513</v>
      </c>
      <c r="D18" s="28" t="s">
        <v>210</v>
      </c>
      <c r="E18" s="28"/>
      <c r="F18" s="28"/>
      <c r="G18" s="85" t="s">
        <v>189</v>
      </c>
      <c r="H18" s="86" t="s">
        <v>406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514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516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517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512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518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J31" sqref="J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45019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0.3347222222222222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0.38194444444444442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4.7222222222222221E-2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Акобян В.А.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18662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8354</v>
      </c>
      <c r="C19" s="69"/>
      <c r="D19" s="69"/>
      <c r="E19" s="69"/>
      <c r="F19" s="69"/>
      <c r="G19" s="169" t="s">
        <v>402</v>
      </c>
      <c r="H19" s="184" t="str">
        <f>КАГ!H15</f>
        <v>18:26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7933.36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15.073383999999999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0.3363888888888889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521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D38" sqref="D3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Акобян В.А.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18662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72</v>
      </c>
    </row>
    <row r="7" spans="1:4">
      <c r="A7" s="38"/>
      <c r="C7" s="102" t="s">
        <v>12</v>
      </c>
      <c r="D7" s="104">
        <f>КАГ!$B$14</f>
        <v>8354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45019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8" t="s">
        <v>310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378</v>
      </c>
      <c r="C17" s="137" t="s">
        <v>410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378</v>
      </c>
      <c r="C18" s="137" t="s">
        <v>413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463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1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Hunter® 6F</v>
      </c>
      <c r="V2" s="116" t="str">
        <f>IFERROR(INDEX(Расходка[Наименование расходного материала],MATCH(Расходка[№],Поиск_расходки[Индекс5],0)),"")</f>
        <v>Колибри</v>
      </c>
      <c r="W2" s="116" t="str">
        <f>IFERROR(INDEX(Расходка[Наименование расходного материала],MATCH(Расходка[№],Поиск_расходки[Индекс6],0)),"")</f>
        <v>Колибри</v>
      </c>
      <c r="X2" s="116" t="str">
        <f>IFERROR(INDEX(Расходка[Наименование расходного материала],MATCH(Расходка[№],Поиск_расходки[Индекс7],0)),"")</f>
        <v>DES, Resolute Integtity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1</v>
      </c>
      <c r="J10" s="117">
        <f>IF(ISNUMBER(SEARCH('Карта учёта'!$B$18,Расходка[Наименование расходного материала])),MAX($J$1:J9)+1,0)</f>
        <v>1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2</v>
      </c>
      <c r="J11" s="117">
        <f>IF(ISNUMBER(SEARCH('Карта учёта'!$B$18,Расходка[Наименование расходного материала])),MAX($J$1:J10)+1,0)</f>
        <v>2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376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377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372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380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375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444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1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65" t="s">
        <v>388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387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450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452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462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463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464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5:33">
      <c r="AF67" s="4" t="s">
        <v>6</v>
      </c>
      <c r="AG67" s="4" t="s">
        <v>467</v>
      </c>
    </row>
    <row r="68" spans="5:33">
      <c r="AF68" s="4" t="s">
        <v>6</v>
      </c>
      <c r="AG68" s="4" t="s">
        <v>468</v>
      </c>
    </row>
    <row r="69" spans="5:33">
      <c r="AF69" s="4" t="s">
        <v>6</v>
      </c>
      <c r="AG69" s="4" t="s">
        <v>469</v>
      </c>
    </row>
    <row r="70" spans="5:33">
      <c r="AF70" s="4" t="s">
        <v>6</v>
      </c>
      <c r="AG70" s="4" t="s">
        <v>470</v>
      </c>
    </row>
    <row r="71" spans="5:33">
      <c r="AF71" s="4" t="s">
        <v>6</v>
      </c>
      <c r="AG71" s="4" t="s">
        <v>425</v>
      </c>
    </row>
    <row r="72" spans="5:33">
      <c r="AF72" s="4" t="s">
        <v>6</v>
      </c>
      <c r="AG72" s="4" t="s">
        <v>471</v>
      </c>
    </row>
    <row r="73" spans="5:33">
      <c r="AF73" s="4" t="s">
        <v>6</v>
      </c>
      <c r="AG73" s="4" t="s">
        <v>426</v>
      </c>
    </row>
    <row r="74" spans="5:33">
      <c r="AF74" s="4" t="s">
        <v>6</v>
      </c>
      <c r="AG74" s="4" t="s">
        <v>472</v>
      </c>
    </row>
    <row r="75" spans="5:33">
      <c r="AF75" s="4" t="s">
        <v>6</v>
      </c>
      <c r="AG75" s="4" t="s">
        <v>473</v>
      </c>
    </row>
    <row r="76" spans="5:33">
      <c r="AF76" s="4" t="s">
        <v>6</v>
      </c>
      <c r="AG76" s="4" t="s">
        <v>474</v>
      </c>
    </row>
    <row r="77" spans="5:33">
      <c r="AF77" s="4" t="s">
        <v>6</v>
      </c>
      <c r="AG77" s="4" t="s">
        <v>475</v>
      </c>
    </row>
    <row r="78" spans="5:33">
      <c r="AF78" s="4" t="s">
        <v>6</v>
      </c>
      <c r="AG78" s="4" t="s">
        <v>476</v>
      </c>
    </row>
    <row r="79" spans="5:33">
      <c r="AF79" s="4" t="s">
        <v>6</v>
      </c>
      <c r="AG79" s="4" t="s">
        <v>477</v>
      </c>
    </row>
    <row r="80" spans="5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2023-04-03T06:29:23Z</cp:lastPrinted>
  <dcterms:created xsi:type="dcterms:W3CDTF">2015-06-05T18:19:34Z</dcterms:created>
  <dcterms:modified xsi:type="dcterms:W3CDTF">2023-04-03T06:29:26Z</dcterms:modified>
</cp:coreProperties>
</file>