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15" windowWidth="20730" windowHeight="116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<sst xmlns="http://schemas.openxmlformats.org/spreadsheetml/2006/main" count="858" uniqueCount="522">
  <si>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</si>
  <si>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</si>
  <si>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</si>
  <si>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</si>
  <si>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</si>
  <si>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</si>
  <si>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</si>
  <si>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</si>
  <si>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</si>
  <si>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</si>
  <si>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</si>
  <si>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</si>
  <si>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</si>
  <si>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</si>
  <si>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</si>
  <si>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</si>
  <si>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</si>
  <si>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</si>
  <si>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</si>
  <si>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</si>
  <si>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</si>
  <si>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</si>
  <si>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</si>
  <si>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</si>
  <si>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</si>
  <si>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</si>
  <si>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</si>
  <si>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</si>
  <si>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</si>
  <si>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</si>
  <si>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</si>
  <si>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</si>
  <si>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</si>
  <si>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</si>
  <si>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</si>
  <si>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</si>
  <si>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</si>
  <si>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</si>
  <si>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</si>
  <si>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</si>
  <si>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</si>
  <si>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</si>
  <si>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</si>
  <si>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</si>
  <si>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</si>
  <si>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</si>
  <si>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</si>
  <si>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</si>
  <si>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</si>
  <si>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</si>
  <si>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</si>
  <si>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</si>
  <si>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</si>
  <si>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</si>
  <si>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</si>
  <si>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</si>
  <si>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</si>
  <si>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</si>
  <si>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</si>
  <si>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</si>
  <si>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</si>
  <si>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</si>
  <si>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</si>
  <si>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</si>
  <si>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</si>
  <si>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</si>
  <si>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</si>
  <si>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</si>
  <si>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</si>
  <si>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</si>
  <si>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</si>
  <si>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</si>
  <si>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</si>
  <si>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</si>
  <si>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</si>
  <si>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</si>
  <si>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</si>
  <si>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</si>
  <si>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</si>
  <si>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</si>
  <si>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</si>
  <si>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</si>
  <si>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</si>
  <si>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</si>
  <si>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</si>
  <si>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</si>
  <si>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</si>
  <si>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</si>
  <si>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</si>
  <si>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</si>
  <si>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</si>
  <si>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</si>
  <si>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</si>
  <si>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</si>
  <si>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</si>
  <si>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</si>
  <si>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</si>
  <si>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</si>
  <si>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</si>
  <si>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</si>
  <si>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</si>
  <si>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</si>
  <si>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</si>
  <si>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</si>
  <si>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</si>
  <si>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</si>
  <si>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</si>
  <si>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</si>
  <si>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</si>
  <si>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</si>
  <si>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</si>
  <si>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</si>
  <si>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</si>
  <si>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</si>
  <si>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</si>
  <si>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</si>
  <si>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</si>
  <si>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</si>
  <si>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</si>
  <si>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</si>
  <si>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</si>
  <si>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</si>
  <si>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</si>
  <si>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</si>
  <si>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</si>
  <si>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</si>
  <si>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</si>
  <si>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</si>
  <si>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</si>
  <si>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</si>
  <si>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</si>
  <si>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</si>
  <si>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</si>
  <si>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</si>
  <si>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</si>
  <si>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</si>
  <si>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</si>
  <si>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</si>
  <si>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</si>
  <si>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</si>
  <si>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</si>
  <si>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</si>
  <si>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</si>
  <si>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</si>
  <si>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</si>
  <si>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</si>
  <si>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</si>
  <si>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</si>
  <si>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</si>
  <si>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</si>
  <si>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</si>
  <si>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</si>
  <si>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</si>
  <si>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</si>
  <si>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</si>
  <si>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</si>
  <si>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</si>
  <si>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</si>
  <si>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</si>
  <si>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</si>
  <si>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</si>
  <si>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</si>
  <si>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</si>
  <si>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</si>
  <si>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</si>
  <si>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</si>
  <si>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</si>
  <si>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</si>
  <si>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</si>
  <si>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</si>
  <si>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</si>
  <si>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</si>
  <si>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</si>
  <si>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</si>
  <si>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</si>
  <si>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</si>
  <si>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</si>
  <si>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</si>
  <si>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</si>
  <si>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</si>
  <si>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</si>
  <si>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</si>
  <si>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</si>
  <si>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</si>
  <si>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</si>
  <si>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</si>
  <si>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</si>
  <si>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</si>
  <si>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</si>
  <si>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</si>
  <si>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</si>
  <si>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</si>
  <si>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</si>
  <si>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</si>
  <si>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</si>
  <si>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</si>
  <si>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</si>
  <si>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</si>
  <si>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</si>
  <si>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</si>
  <si>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</si>
  <si>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</si>
  <si>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</si>
  <si>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</si>
  <si>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</si>
  <si>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</si>
  <si>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</si>
  <si>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</si>
  <si>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</si>
  <si>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</si>
  <si>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</si>
  <si>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</si>
  <si>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</si>
  <si>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</si>
  <si>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</si>
  <si>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</si>
  <si>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</si>
  <si>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</si>
  <si>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</si>
  <si>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</si>
  <si>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</si>
  <si>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</si>
  <si>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</si>
  <si>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</si>
  <si>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</si>
  <si>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</si>
  <si>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</si>
  <si>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</si>
  <si>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</si>
  <si>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</si>
  <si>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</si>
  <si>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</si>
  <si>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</si>
  <si>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</si>
  <si>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</si>
  <si>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</si>
  <si>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</si>
  <si>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</si>
  <si>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</si>
  <si>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</si>
  <si>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</si>
  <si>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</si>
  <si>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</si>
  <si>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</si>
  <si>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</si>
  <si>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</si>
  <si>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</si>
  <si>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</si>
  <si>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</si>
  <si>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</si>
  <si>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</si>
  <si>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</si>
  <si>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</si>
  <si>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</si>
  <si>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</si>
  <si>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</si>
  <si>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</si>
  <si>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</si>
  <si>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</si>
  <si>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</si>
  <si>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</si>
  <si>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</si>
  <si>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</si>
  <si>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</si>
  <si>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</si>
  <si>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</si>
  <si>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</si>
  <si>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</si>
  <si>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</si>
  <si>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</si>
  <si>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</si>
  <si>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</si>
  <si>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</si>
  <si>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</si>
  <si>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</si>
  <si>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</si>
  <si>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</si>
  <si>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</si>
  <si>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</si>
  <si>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</si>
  <si>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</si>
  <si>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</si>
  <si>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</si>
  <si>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</si>
  <si>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</si>
  <si>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</si>
  <si>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</si>
  <si>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</si>
  <si>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</si>
  <si>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</si>
  <si>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</si>
  <si>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</si>
  <si>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</si>
  <si>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</si>
  <si>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</si>
  <si>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</si>
  <si>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</si>
  <si>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</si>
  <si>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</si>
  <si>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</si>
  <si>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</si>
  <si>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</si>
  <si>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</si>
  <si>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</si>
  <si>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</si>
  <si>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</si>
  <si>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</si>
  <si>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</si>
  <si>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</si>
  <si>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</si>
  <si>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</si>
  <si>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</si>
  <si>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</si>
  <si>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</si>
  <si>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</si>
  <si>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</si>
  <si>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</si>
  <si>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</si>
  <si>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</si>
  <si>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</si>
  <si>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</si>
  <si>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</si>
  <si>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</si>
  <si>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</si>
  <si>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</si>
  <si>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</si>
  <si>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</si>
  <si>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</si>
  <si>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</si>
  <si>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</si>
  <si>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</si>
  <si>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</si>
  <si>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</si>
  <si>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</si>
  <si>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</si>
  <si>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</si>
  <si>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</si>
  <si>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</si>
  <si>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</si>
  <si>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</si>
  <si>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</si>
  <si>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</si>
  <si>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</si>
  <si>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</si>
  <si>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</si>
  <si>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</si>
  <si>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</si>
  <si>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</si>
  <si>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</si>
  <si>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</si>
  <si>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</si>
  <si>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</si>
  <si>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</si>
  <si>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</si>
  <si>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</si>
  <si>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</si>
  <si>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</si>
  <si>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</si>
  <si>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</si>
  <si>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</si>
  <si>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</si>
  <si>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</si>
  <si>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</si>
  <si>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</si>
  <si>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</si>
  <si>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</si>
  <si>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</si>
  <si>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</si>
  <si>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</si>
  <si>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</si>
  <si>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</si>
  <si>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</si>
  <si>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</si>
  <si>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</si>
  <si>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</si>
  <si>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</si>
  <si>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</si>
  <si>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</si>
  <si>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</si>
  <si>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</si>
  <si>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</si>
  <si>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</si>
  <si>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</si>
  <si>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</si>
  <si>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</si>
  <si>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</si>
  <si>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</si>
  <si>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</si>
  <si>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</si>
  <si>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</si>
  <si>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</si>
  <si>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</si>
  <si>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</si>
  <si>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</si>
  <si>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</si>
  <si>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</si>
  <si>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</si>
  <si>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</si>
  <si>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</si>
  <si>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</si>
  <si>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</si>
  <si>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</si>
  <si>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</si>
  <si>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</si>
  <si>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150 ml</t>
  </si>
  <si>
    <t>лучевой</t>
  </si>
  <si>
    <t>Правый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</si>
  <si>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</si>
  <si>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</si>
  <si>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</si>
  <si>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</si>
  <si>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</si>
  <si>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</si>
  <si>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</si>
  <si>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</si>
  <si>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</si>
  <si>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</si>
  <si>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</si>
  <si>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</si>
  <si>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</si>
  <si>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</si>
  <si>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</si>
  <si>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</si>
  <si>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</si>
  <si>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</si>
  <si>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</si>
  <si>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</si>
  <si>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</si>
  <si>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</si>
  <si>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</si>
  <si>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</si>
  <si>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</si>
  <si>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</si>
  <si>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</si>
  <si>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</si>
  <si>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</si>
  <si>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</si>
  <si>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</si>
  <si>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</si>
  <si>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</si>
  <si>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</si>
  <si>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</si>
  <si>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</si>
  <si>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</si>
  <si>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</si>
  <si>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</si>
  <si>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</si>
  <si>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</si>
  <si>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</si>
  <si>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</si>
  <si>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</si>
  <si>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</si>
  <si>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</si>
  <si>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</si>
  <si>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</si>
  <si>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</si>
  <si>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</si>
  <si>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</si>
  <si>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</si>
  <si>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</si>
  <si>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</si>
  <si>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</si>
  <si>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</si>
  <si>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</si>
  <si>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</si>
  <si>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</si>
  <si>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</si>
  <si>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</si>
  <si>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</si>
  <si>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</si>
  <si>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</si>
  <si>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</si>
  <si>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</si>
  <si>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</si>
  <si>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</si>
  <si>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</si>
  <si>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</si>
  <si>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</si>
  <si>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</si>
  <si>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</si>
  <si>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</si>
  <si>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</si>
  <si>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</si>
  <si>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</si>
  <si>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</si>
  <si>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</si>
  <si>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</si>
  <si>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</si>
  <si>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</si>
  <si>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</si>
  <si>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</si>
  <si>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</si>
  <si>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</si>
  <si>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</si>
  <si>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</si>
  <si>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</si>
  <si>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</si>
  <si>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</si>
  <si>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</si>
  <si>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</si>
  <si>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</si>
  <si>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</si>
  <si>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</si>
  <si>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</si>
  <si>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</si>
  <si>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</si>
  <si>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</si>
  <si>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</si>
  <si>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</si>
  <si>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</si>
  <si>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</si>
  <si>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</si>
  <si>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50 ml</t>
  </si>
  <si>
    <t>проходим, контуры ровные</t>
  </si>
  <si>
    <t>11:20</t>
  </si>
  <si>
    <t>Кириллова Ю.Х</t>
  </si>
  <si>
    <t>неровонсоти контуров проксимального сегмента, на границе проксимального и среднего сегмента стеноз 40%, неровности контуров среднего сегмента.  Антеградный кровоток III.</t>
  </si>
  <si>
    <t xml:space="preserve">стеноз проксимального сегмента 50%, неровности контуров среднего и дистального сегментов.  Антеградный кровоток TIMI III. </t>
  </si>
  <si>
    <t xml:space="preserve">С учётом клинических данных совместно с деж.кардиологом принято решение  о выполнении экстренной реваскуляризации бассейна ОА. </t>
  </si>
  <si>
    <t xml:space="preserve">представлен доминантной крупной ВТК. Стеноз проксимального сегмента, на границе проксимального и средней трети ВТК определяется тотальная окклюзия, стеноз дистального сегмента 50%. TTG0. Антеградный кровоток  TIMI  0. Коллатеральный кровоток по ВТК не определяется.   </t>
  </si>
  <si>
    <t xml:space="preserve">Заведующий отделения: Д.В. Карчевский </t>
  </si>
  <si>
    <t>Устье ствола ЛКА катетеризировано проводниковым катетером Launcher EBU 4,0 6Fr. Коронарный проводник fielder заведен в дистальный сегмент крупной ВТК. Баллонным катетером Колибри 2.0-15, давлением 14 атм. выполнена предилатация окклюзирующей АТБ и реканализация артерии. В зону средней трети ВТК имплантирован DES, Resolute Integtity 3.0-22, давлением 14 атм. В зону проксимального сегмента имплантирован  DES NanoMed 3,5-24, давлением 14 атм.  На контрольных съемках стенты раскрыты удовлетворительно, антеградный кровоток в крупную ВТК восстановлен - TMI III, признаки тромбоза и диссекций не определяются. Ангиографический  результат достигнут, удовлетворительный.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</si>
</sst>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8" totalsRowShown="0">
  <autoFilter ref="A20:B88"/>
  <sortState ref="A21:B88">
    <sortCondition ref="A20:A88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K22" sqref="K22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45026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0.40972222222222227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0.41666666666666669</v>
      </c>
      <c r="C10" s="55"/>
      <c r="D10" s="96" t="s">
        <v>173</v>
      </c>
      <c r="E10" s="94"/>
      <c r="F10" s="94"/>
      <c r="G10" s="24" t="s">
        <v>159</v>
      </c>
      <c r="H10" s="26"/>
    </row>
    <row r="11" spans="1:8" ht="18" thickTop="1" thickBot="1">
      <c r="A11" s="89" t="s">
        <v>192</v>
      </c>
      <c r="B11" s="90" t="s">
        <v>515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26415</v>
      </c>
      <c r="C12" s="12"/>
      <c r="D12" s="96" t="s">
        <v>303</v>
      </c>
      <c r="E12" s="94"/>
      <c r="F12" s="94"/>
      <c r="G12" s="24" t="s">
        <v>371</v>
      </c>
      <c r="H12" s="26"/>
    </row>
    <row r="13" spans="1:8" ht="15.75">
      <c r="A13" s="15" t="s">
        <v>10</v>
      </c>
      <c r="B13" s="30">
        <f>DATEDIF(B12,B8,"y")</f>
        <v>50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9134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514</v>
      </c>
    </row>
    <row r="16" spans="1:8" ht="15.6" customHeight="1">
      <c r="A16" s="15" t="s">
        <v>106</v>
      </c>
      <c r="B16" s="19" t="s">
        <v>492</v>
      </c>
      <c r="D16" s="36"/>
      <c r="E16" s="36"/>
      <c r="F16" s="36"/>
      <c r="G16" s="170" t="s">
        <v>408</v>
      </c>
      <c r="H16" s="168">
        <v>4531.0200000000004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8.6089380000000002</v>
      </c>
    </row>
    <row r="18" spans="1:8" ht="14.45" customHeight="1">
      <c r="A18" s="57" t="s">
        <v>188</v>
      </c>
      <c r="B18" s="87" t="s">
        <v>406</v>
      </c>
      <c r="D18" s="28" t="s">
        <v>210</v>
      </c>
      <c r="E18" s="28"/>
      <c r="F18" s="28"/>
      <c r="G18" s="85" t="s">
        <v>189</v>
      </c>
      <c r="H18" s="86" t="s">
        <v>405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513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516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519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517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518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512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4" zoomScaleNormal="100" zoomScaleSheetLayoutView="100" zoomScalePageLayoutView="90" workbookViewId="0">
      <selection activeCell="J30" sqref="J30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209</v>
      </c>
      <c r="D8" s="232"/>
      <c r="E8" s="232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2</v>
      </c>
      <c r="H11" s="39"/>
    </row>
    <row r="12" spans="1:8" ht="18.75">
      <c r="A12" s="75" t="s">
        <v>191</v>
      </c>
      <c r="B12" s="20">
        <f>КАГ!B8</f>
        <v>45026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0.41666666666666669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0.45833333333333331</v>
      </c>
      <c r="C14" s="12"/>
      <c r="D14" s="96" t="s">
        <v>173</v>
      </c>
      <c r="E14" s="94"/>
      <c r="F14" s="94"/>
      <c r="G14" s="80" t="str">
        <f>КАГ!G10</f>
        <v>Нефёдова А.А.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4.166666666666663E-2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Кириллова Ю.Х</v>
      </c>
      <c r="D16" s="96" t="s">
        <v>303</v>
      </c>
      <c r="E16" s="94"/>
      <c r="F16" s="94"/>
      <c r="G16" s="80" t="str">
        <f>КАГ!G12</f>
        <v>Фисура О.И.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26415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50</v>
      </c>
      <c r="H18" s="39"/>
    </row>
    <row r="19" spans="1:8" ht="14.45" customHeight="1">
      <c r="A19" s="15" t="s">
        <v>12</v>
      </c>
      <c r="B19" s="68">
        <f>КАГ!B14</f>
        <v>9134</v>
      </c>
      <c r="C19" s="69"/>
      <c r="D19" s="69"/>
      <c r="E19" s="69"/>
      <c r="F19" s="69"/>
      <c r="G19" s="169" t="s">
        <v>402</v>
      </c>
      <c r="H19" s="184" t="str">
        <f>КАГ!H15</f>
        <v>11:20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4531.0200000000004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8.6089380000000002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0.41972222222222227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521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404</v>
      </c>
      <c r="C40" s="121"/>
      <c r="D40" s="237" t="s">
        <v>403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404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375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31" sqref="G31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8.75">
      <c r="A2" s="97" t="s">
        <v>98</v>
      </c>
      <c r="B2" s="98">
        <f>$D$10</f>
        <v>45026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15.75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Кириллова Ю.Х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26415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50</v>
      </c>
    </row>
    <row r="7" spans="1:4">
      <c r="A7" s="38"/>
      <c r="C7" s="102" t="s">
        <v>12</v>
      </c>
      <c r="D7" s="104">
        <f>КАГ!$B$14</f>
        <v>9134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46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45026</v>
      </c>
    </row>
    <row r="11" spans="1:4">
      <c r="A11" s="27"/>
      <c r="B11" s="113"/>
      <c r="C11" s="113"/>
      <c r="D11" s="114"/>
    </row>
    <row r="12" spans="1:4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380</v>
      </c>
      <c r="C13" s="191"/>
      <c r="D13" s="142">
        <v>1</v>
      </c>
    </row>
    <row r="14" spans="1:4" ht="27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327</v>
      </c>
      <c r="C14" s="137"/>
      <c r="D14" s="142">
        <v>1</v>
      </c>
    </row>
    <row r="15" spans="1:4" ht="27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379</v>
      </c>
      <c r="C16" s="137" t="s">
        <v>413</v>
      </c>
      <c r="D16" s="142">
        <v>1</v>
      </c>
    </row>
    <row r="17" spans="1:4" ht="27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345</v>
      </c>
      <c r="C17" s="137" t="s">
        <v>474</v>
      </c>
      <c r="D17" s="142">
        <v>1</v>
      </c>
    </row>
    <row r="18" spans="1:4" ht="27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463</v>
      </c>
      <c r="D18" s="142">
        <v>1</v>
      </c>
    </row>
    <row r="19" spans="1:4" ht="27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8.75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8.75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>
      <c r="A28" s="38" t="s">
        <v>11</v>
      </c>
      <c r="B28" t="s">
        <v>11</v>
      </c>
      <c r="D28" s="39"/>
    </row>
    <row r="29" spans="1:4">
      <c r="A29" s="38" t="s">
        <v>11</v>
      </c>
      <c r="B29" t="s">
        <v>11</v>
      </c>
      <c r="D29" s="39"/>
    </row>
    <row r="30" spans="1:4">
      <c r="A30" s="38" t="s">
        <v>11</v>
      </c>
      <c r="B30" t="s">
        <v>11</v>
      </c>
      <c r="D30" s="39"/>
    </row>
    <row r="31" spans="1:4">
      <c r="A31" s="38" t="s">
        <v>11</v>
      </c>
      <c r="B31" t="s">
        <v>11</v>
      </c>
      <c r="D31" s="39"/>
    </row>
    <row r="32" spans="1:4">
      <c r="A32" s="38" t="s">
        <v>11</v>
      </c>
      <c r="D32" s="39"/>
    </row>
    <row r="33" spans="1:4">
      <c r="A33" s="38"/>
      <c r="D33" s="39"/>
    </row>
    <row r="34" spans="1:4">
      <c r="A34" s="38"/>
      <c r="D34" s="39"/>
    </row>
    <row r="35" spans="1:4">
      <c r="A35" s="38"/>
      <c r="B35" s="111" t="s">
        <v>520</v>
      </c>
      <c r="C35" s="13"/>
      <c r="D35" s="39"/>
    </row>
    <row r="36" spans="1:4">
      <c r="A36" s="38"/>
      <c r="D36" s="39"/>
    </row>
    <row r="37" spans="1:4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>
      <c r="A38" s="38"/>
      <c r="D38" s="39"/>
    </row>
    <row r="39" spans="1:4">
      <c r="A39" s="38"/>
      <c r="B39" s="112" t="s">
        <v>372</v>
      </c>
      <c r="C39" s="115"/>
      <c r="D39" s="39"/>
    </row>
    <row r="40" spans="1:4">
      <c r="A40" s="40"/>
      <c r="B40" s="31"/>
      <c r="C40" s="31"/>
      <c r="D40" s="41"/>
    </row>
    <row r="41" spans="1:4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0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1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EBU 4.0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Колибри</v>
      </c>
      <c r="V2" s="116" t="str">
        <f>IFERROR(INDEX(Расходка[Наименование расходного материала],MATCH(Расходка[№],Поиск_расходки[Индекс5],0)),"")</f>
        <v>DES, NanoMed</v>
      </c>
      <c r="W2" s="116" t="str">
        <f>IFERROR(INDEX(Расходка[Наименование расходного материала],MATCH(Расходка[№],Поиск_расходки[Индекс6],0)),"")</f>
        <v>DES, Resolute Integtity</v>
      </c>
      <c r="X2" s="116" t="str">
        <f>IFERROR(INDEX(Расходка[Наименование расходного материала],MATCH(Расходка[№],Поиск_расходки[Индекс7],0)),"")</f>
        <v>Hunter® 6F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>
      <c r="A3">
        <v>2</v>
      </c>
      <c r="B3" t="s">
        <v>94</v>
      </c>
      <c r="C3" t="s">
        <v>374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2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материала],MATCH(Расходка[№],Поиск_расходки[Индекс5],0)),"")</f>
        <v/>
      </c>
      <c r="W3" s="116" t="str">
        <f>IFERROR(INDEX(Расходка[Наименование расходного материала],MATCH(Расходка[№],Поиск_расходки[Индекс6],0)),"")</f>
        <v/>
      </c>
      <c r="X3" s="116" t="str">
        <f>IFERROR(INDEX(Расходка[Наименование расходного материала],MATCH(Расходка[№],Поиск_расходки[Индекс7],0)),"")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3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>Euphora</v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4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>NC Accuforce</v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5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>NC Euphora</v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6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>Sapphire</v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7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>Sprinter Legend</v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8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>SubMarine Rapido, Invatec</v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379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1</v>
      </c>
      <c r="I10" s="117">
        <f>IF(ISNUMBER(SEARCH('Карта учёта'!$B$17,Расходка[Наименование расходного материала])),MAX($I$1:I9)+1,0)</f>
        <v>0</v>
      </c>
      <c r="J10" s="117">
        <f>IF(ISNUMBER(SEARCH('Карта учёта'!$B$18,Расходка[Наименование расходного материала])),MAX($J$1:J9)+1,0)</f>
        <v>0</v>
      </c>
      <c r="K10" s="117">
        <f>IF(ISNUMBER(SEARCH('Карта учёта'!$B$19,Расходка[Наименование расходного материала])),MAX($K$1:K9)+1,0)</f>
        <v>9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>Колибри</v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2</v>
      </c>
      <c r="I11" s="117">
        <f>IF(ISNUMBER(SEARCH('Карта учёта'!$B$17,Расходка[Наименование расходного материала])),MAX($I$1:I10)+1,0)</f>
        <v>0</v>
      </c>
      <c r="J11" s="117">
        <f>IF(ISNUMBER(SEARCH('Карта учёта'!$B$18,Расходка[Наименование расходного материала])),MAX($J$1:J10)+1,0)</f>
        <v>0</v>
      </c>
      <c r="K11" s="117">
        <f>IF(ISNUMBER(SEARCH('Карта учёта'!$B$19,Расходка[Наименование расходного материала])),MAX($K$1:K10)+1,0)</f>
        <v>10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11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>Nitrex 260</v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12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>RadiFocus</v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13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>BasixCOMPAK</v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14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>BasixTOUCH</v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15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>Dolphin</v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>
      <c r="A17">
        <v>16</v>
      </c>
      <c r="B17" t="s">
        <v>306</v>
      </c>
      <c r="C17" t="s">
        <v>380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16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>Lepu Medical</v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17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>Perouse Medical FLAMINGO</v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18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>Oscor 7F</v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425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19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>Cougar LS Hydro-Track®</v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426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20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>Cougar XT Hydro-Track®</v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427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1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21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>Fielder</v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428</v>
      </c>
    </row>
    <row r="23" spans="1:35">
      <c r="A23">
        <v>22</v>
      </c>
      <c r="B23" t="s">
        <v>3</v>
      </c>
      <c r="C23" t="s">
        <v>377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2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22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>Fielder XT-A</v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429</v>
      </c>
    </row>
    <row r="24" spans="1:35">
      <c r="A24">
        <v>23</v>
      </c>
      <c r="B24" t="s">
        <v>3</v>
      </c>
      <c r="C24" t="s">
        <v>378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3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23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>Fielder XT-R</v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430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24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>Gaia Second</v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431</v>
      </c>
    </row>
    <row r="26" spans="1:35">
      <c r="A26">
        <v>25</v>
      </c>
      <c r="B26" t="s">
        <v>3</v>
      </c>
      <c r="C26" s="1" t="s">
        <v>373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25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>Gaia Third</v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432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26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>Intuition</v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433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27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>ProVia 3 Hydro-Track®</v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434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28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>ProVia 6 Hydro-Track®</v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435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29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>ProVia 9 Hydro-Track®</v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497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30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>Rinato</v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436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31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>Runthrough NS (Floppy)</v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437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32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>Runthrough NS Hypercoat</v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438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33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>Runthrough NS Intermediate</v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439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34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>Sion</v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498</v>
      </c>
    </row>
    <row r="36" spans="1:33">
      <c r="A36">
        <v>35</v>
      </c>
      <c r="B36" t="s">
        <v>3</v>
      </c>
      <c r="C36" t="s">
        <v>381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35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>Sion Black</v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440</v>
      </c>
    </row>
    <row r="37" spans="1:33">
      <c r="A37">
        <v>36</v>
      </c>
      <c r="B37" t="s">
        <v>3</v>
      </c>
      <c r="C37" s="1" t="s">
        <v>376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36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>Sion Blue</v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413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37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>Thunder</v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500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38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>Whisper MS</v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441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39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>Winn 200T</v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442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40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443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41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444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42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>BMS, Integtity</v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417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43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>DES, Calipso</v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445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1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44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>DES, NanoMed</v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446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1</v>
      </c>
      <c r="K46" s="117">
        <f>IF(ISNUMBER(SEARCH('Карта учёта'!$B$19,Расходка[Наименование расходного материала])),MAX($K$1:K45)+1,0)</f>
        <v>45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>DES, Resolute Integtity</v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447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46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>DES, Yukon Chrome PC</v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448</v>
      </c>
    </row>
    <row r="48" spans="1:33">
      <c r="A48">
        <v>47</v>
      </c>
      <c r="B48" t="s">
        <v>6</v>
      </c>
      <c r="C48" s="165" t="s">
        <v>389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47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>DES, Firehawk</v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449</v>
      </c>
    </row>
    <row r="49" spans="1:33">
      <c r="A49">
        <v>48</v>
      </c>
      <c r="B49" t="s">
        <v>6</v>
      </c>
      <c r="C49" t="s">
        <v>388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48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>DES, Resolute Onyx</v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450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49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>Guidezilla™ II 6F</v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451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50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>Telescope ™ II 6F</v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452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51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>Launcher 6F AL 1</v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453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52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>Launcher 6F AL 2</v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454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53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>Launcher 6F EBU 3.5</v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455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1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54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>Launcher 6F EBU 4.0</v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456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55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>Launcher 6F JL 3.5</v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457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56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>Launcher 6F JL 4.0</v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458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57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>Launcher 6F JL 4.5</v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459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58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>Launcher 6F JR 3.5</v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460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59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>Launcher 6F JR 4.0</v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461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60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>Launcher 7F JL 3.5</v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422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61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>Launcher 7F JL 4.0</v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462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62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>Angio-Seal™ VIP</v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463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464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465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466</v>
      </c>
    </row>
    <row r="67" spans="5:33">
      <c r="AF67" s="4" t="s">
        <v>6</v>
      </c>
      <c r="AG67" s="4" t="s">
        <v>467</v>
      </c>
    </row>
    <row r="68" spans="5:33">
      <c r="AF68" s="4" t="s">
        <v>6</v>
      </c>
      <c r="AG68" s="4" t="s">
        <v>468</v>
      </c>
    </row>
    <row r="69" spans="5:33">
      <c r="AF69" s="4" t="s">
        <v>6</v>
      </c>
      <c r="AG69" s="4" t="s">
        <v>469</v>
      </c>
    </row>
    <row r="70" spans="5:33">
      <c r="AF70" s="4" t="s">
        <v>6</v>
      </c>
      <c r="AG70" s="4" t="s">
        <v>470</v>
      </c>
    </row>
    <row r="71" spans="5:33">
      <c r="AF71" s="4" t="s">
        <v>6</v>
      </c>
      <c r="AG71" s="4" t="s">
        <v>425</v>
      </c>
    </row>
    <row r="72" spans="5:33">
      <c r="AF72" s="4" t="s">
        <v>6</v>
      </c>
      <c r="AG72" s="4" t="s">
        <v>471</v>
      </c>
    </row>
    <row r="73" spans="5:33">
      <c r="AF73" s="4" t="s">
        <v>6</v>
      </c>
      <c r="AG73" s="4" t="s">
        <v>426</v>
      </c>
    </row>
    <row r="74" spans="5:33">
      <c r="AF74" s="4" t="s">
        <v>6</v>
      </c>
      <c r="AG74" s="4" t="s">
        <v>472</v>
      </c>
    </row>
    <row r="75" spans="5:33">
      <c r="AF75" s="4" t="s">
        <v>6</v>
      </c>
      <c r="AG75" s="4" t="s">
        <v>473</v>
      </c>
    </row>
    <row r="76" spans="5:33">
      <c r="AF76" s="4" t="s">
        <v>6</v>
      </c>
      <c r="AG76" s="4" t="s">
        <v>474</v>
      </c>
    </row>
    <row r="77" spans="5:33">
      <c r="AF77" s="4" t="s">
        <v>6</v>
      </c>
      <c r="AG77" s="4" t="s">
        <v>475</v>
      </c>
    </row>
    <row r="78" spans="5:33">
      <c r="AF78" s="4" t="s">
        <v>6</v>
      </c>
      <c r="AG78" s="4" t="s">
        <v>476</v>
      </c>
    </row>
    <row r="79" spans="5:33">
      <c r="AF79" s="4" t="s">
        <v>6</v>
      </c>
      <c r="AG79" s="4" t="s">
        <v>477</v>
      </c>
    </row>
    <row r="80" spans="5:33">
      <c r="AF80" s="4" t="s">
        <v>6</v>
      </c>
      <c r="AG80" s="4" t="s">
        <v>478</v>
      </c>
    </row>
    <row r="81" spans="32:33">
      <c r="AF81" s="4" t="s">
        <v>6</v>
      </c>
      <c r="AG81" s="4" t="s">
        <v>479</v>
      </c>
    </row>
    <row r="82" spans="32:33">
      <c r="AF82" s="4" t="s">
        <v>6</v>
      </c>
      <c r="AG82" s="4" t="s">
        <v>480</v>
      </c>
    </row>
    <row r="83" spans="32:33">
      <c r="AF83" s="4" t="s">
        <v>6</v>
      </c>
      <c r="AG83" s="4" t="s">
        <v>481</v>
      </c>
    </row>
    <row r="84" spans="32:33">
      <c r="AF84" s="4" t="s">
        <v>6</v>
      </c>
      <c r="AG84" s="4" t="s">
        <v>432</v>
      </c>
    </row>
    <row r="85" spans="32:33">
      <c r="AF85" s="4" t="s">
        <v>6</v>
      </c>
      <c r="AG85" s="4" t="s">
        <v>433</v>
      </c>
    </row>
    <row r="86" spans="32:33">
      <c r="AF86" s="4" t="s">
        <v>6</v>
      </c>
      <c r="AG86" s="4" t="s">
        <v>482</v>
      </c>
    </row>
    <row r="87" spans="32:33">
      <c r="AF87" s="4" t="s">
        <v>6</v>
      </c>
      <c r="AG87" s="4" t="s">
        <v>483</v>
      </c>
    </row>
    <row r="88" spans="32:33">
      <c r="AF88" s="4" t="s">
        <v>6</v>
      </c>
      <c r="AG88" s="4" t="s">
        <v>484</v>
      </c>
    </row>
    <row r="89" spans="32:33">
      <c r="AF89" s="4" t="s">
        <v>6</v>
      </c>
      <c r="AG89" s="4" t="s">
        <v>485</v>
      </c>
    </row>
    <row r="90" spans="32:33">
      <c r="AF90" s="4" t="s">
        <v>6</v>
      </c>
      <c r="AG90" s="4" t="s">
        <v>486</v>
      </c>
    </row>
    <row r="91" spans="32:33">
      <c r="AF91" s="4" t="s">
        <v>6</v>
      </c>
      <c r="AG91" s="4" t="s">
        <v>487</v>
      </c>
    </row>
    <row r="92" spans="32:33">
      <c r="AF92" s="4" t="s">
        <v>6</v>
      </c>
      <c r="AG92" s="4" t="s">
        <v>488</v>
      </c>
    </row>
    <row r="93" spans="32:33">
      <c r="AF93" s="4" t="s">
        <v>6</v>
      </c>
      <c r="AG93" s="4" t="s">
        <v>489</v>
      </c>
    </row>
    <row r="94" spans="32:33">
      <c r="AF94" s="4" t="s">
        <v>6</v>
      </c>
      <c r="AG94" s="4" t="s">
        <v>436</v>
      </c>
    </row>
    <row r="95" spans="32:33">
      <c r="AF95" s="4" t="s">
        <v>6</v>
      </c>
      <c r="AG95" s="4" t="s">
        <v>437</v>
      </c>
    </row>
    <row r="96" spans="32:33">
      <c r="AF96" s="4" t="s">
        <v>6</v>
      </c>
      <c r="AG96" s="4" t="s">
        <v>490</v>
      </c>
    </row>
    <row r="97" spans="32:33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" zoomScale="90" zoomScaleNormal="90" workbookViewId="0">
      <selection activeCell="A89" sqref="A8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303</v>
      </c>
      <c r="B53" t="s">
        <v>511</v>
      </c>
    </row>
    <row r="54" spans="1:2">
      <c r="A54" t="s">
        <v>171</v>
      </c>
      <c r="B54" t="s">
        <v>144</v>
      </c>
    </row>
    <row r="55" spans="1:2">
      <c r="A55" t="s">
        <v>171</v>
      </c>
      <c r="B55" t="s">
        <v>147</v>
      </c>
    </row>
    <row r="56" spans="1:2">
      <c r="A56" t="s">
        <v>171</v>
      </c>
      <c r="B56" t="s">
        <v>150</v>
      </c>
    </row>
    <row r="57" spans="1:2">
      <c r="A57" t="s">
        <v>171</v>
      </c>
      <c r="B57" t="s">
        <v>153</v>
      </c>
    </row>
    <row r="58" spans="1:2">
      <c r="A58" t="s">
        <v>171</v>
      </c>
      <c r="B58" t="s">
        <v>156</v>
      </c>
    </row>
    <row r="59" spans="1:2">
      <c r="A59" t="s">
        <v>171</v>
      </c>
      <c r="B59" t="s">
        <v>159</v>
      </c>
    </row>
    <row r="60" spans="1:2">
      <c r="A60" t="s">
        <v>171</v>
      </c>
      <c r="B60" t="s">
        <v>164</v>
      </c>
    </row>
    <row r="61" spans="1:2">
      <c r="A61" t="s">
        <v>171</v>
      </c>
      <c r="B61" t="s">
        <v>275</v>
      </c>
    </row>
    <row r="62" spans="1:2">
      <c r="A62" t="s">
        <v>171</v>
      </c>
      <c r="B62" t="s">
        <v>166</v>
      </c>
    </row>
    <row r="63" spans="1:2">
      <c r="A63" t="s">
        <v>171</v>
      </c>
      <c r="B63" t="s">
        <v>167</v>
      </c>
    </row>
    <row r="64" spans="1:2">
      <c r="A64" t="s">
        <v>171</v>
      </c>
      <c r="B64" t="s">
        <v>168</v>
      </c>
    </row>
    <row r="65" spans="1:2">
      <c r="A65" t="s">
        <v>171</v>
      </c>
      <c r="B65" t="s">
        <v>169</v>
      </c>
    </row>
    <row r="66" spans="1:2">
      <c r="A66" t="s">
        <v>171</v>
      </c>
      <c r="B66" t="s">
        <v>141</v>
      </c>
    </row>
    <row r="67" spans="1:2">
      <c r="A67" t="s">
        <v>171</v>
      </c>
      <c r="B67" t="s">
        <v>185</v>
      </c>
    </row>
    <row r="68" spans="1:2">
      <c r="A68" t="s">
        <v>172</v>
      </c>
      <c r="B68" t="s">
        <v>342</v>
      </c>
    </row>
    <row r="69" spans="1:2">
      <c r="A69" t="s">
        <v>172</v>
      </c>
      <c r="B69" t="s">
        <v>143</v>
      </c>
    </row>
    <row r="70" spans="1:2">
      <c r="A70" t="s">
        <v>172</v>
      </c>
      <c r="B70" t="s">
        <v>369</v>
      </c>
    </row>
    <row r="71" spans="1:2">
      <c r="A71" t="s">
        <v>172</v>
      </c>
      <c r="B71" t="s">
        <v>146</v>
      </c>
    </row>
    <row r="72" spans="1:2">
      <c r="A72" t="s">
        <v>172</v>
      </c>
      <c r="B72" t="s">
        <v>140</v>
      </c>
    </row>
    <row r="73" spans="1:2">
      <c r="A73" t="s">
        <v>172</v>
      </c>
      <c r="B73" t="s">
        <v>149</v>
      </c>
    </row>
    <row r="74" spans="1:2">
      <c r="A74" t="s">
        <v>172</v>
      </c>
      <c r="B74" t="s">
        <v>152</v>
      </c>
    </row>
    <row r="75" spans="1:2">
      <c r="A75" t="s">
        <v>172</v>
      </c>
      <c r="B75" t="s">
        <v>155</v>
      </c>
    </row>
    <row r="76" spans="1:2">
      <c r="A76" t="s">
        <v>172</v>
      </c>
      <c r="B76" t="s">
        <v>158</v>
      </c>
    </row>
    <row r="77" spans="1:2">
      <c r="A77" t="s">
        <v>172</v>
      </c>
      <c r="B77" t="s">
        <v>161</v>
      </c>
    </row>
    <row r="78" spans="1:2">
      <c r="A78" t="s">
        <v>172</v>
      </c>
      <c r="B78" t="s">
        <v>163</v>
      </c>
    </row>
    <row r="79" spans="1:2">
      <c r="A79" t="s">
        <v>184</v>
      </c>
      <c r="B79" t="s">
        <v>142</v>
      </c>
    </row>
    <row r="80" spans="1:2">
      <c r="A80" t="s">
        <v>184</v>
      </c>
      <c r="B80" t="s">
        <v>274</v>
      </c>
    </row>
    <row r="81" spans="1:2">
      <c r="A81" t="s">
        <v>184</v>
      </c>
      <c r="B81" t="s">
        <v>145</v>
      </c>
    </row>
    <row r="82" spans="1:2">
      <c r="A82" t="s">
        <v>184</v>
      </c>
      <c r="B82" t="s">
        <v>148</v>
      </c>
    </row>
    <row r="83" spans="1:2">
      <c r="A83" t="s">
        <v>184</v>
      </c>
      <c r="B83" t="s">
        <v>151</v>
      </c>
    </row>
    <row r="84" spans="1:2">
      <c r="A84" t="s">
        <v>184</v>
      </c>
      <c r="B84" t="s">
        <v>154</v>
      </c>
    </row>
    <row r="85" spans="1:2">
      <c r="A85" t="s">
        <v>184</v>
      </c>
      <c r="B85" t="s">
        <v>160</v>
      </c>
    </row>
    <row r="86" spans="1:2">
      <c r="A86" t="s">
        <v>184</v>
      </c>
      <c r="B86" t="s">
        <v>157</v>
      </c>
    </row>
    <row r="87" spans="1:2">
      <c r="A87" t="s">
        <v>184</v>
      </c>
      <c r="B87" t="s">
        <v>162</v>
      </c>
    </row>
    <row r="88" spans="1:2">
      <c r="A88" t="s">
        <v>184</v>
      </c>
      <c r="B88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8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385</v>
      </c>
    </row>
    <row r="2" spans="1:1">
      <c r="A2" t="s">
        <v>382</v>
      </c>
    </row>
    <row r="3" spans="1:1">
      <c r="A3" t="s">
        <v>386</v>
      </c>
    </row>
    <row r="4" spans="1:1">
      <c r="A4" t="s">
        <v>387</v>
      </c>
    </row>
    <row r="5" spans="1:1">
      <c r="A5" t="s">
        <v>383</v>
      </c>
    </row>
    <row r="6" spans="1:1">
      <c r="A6" t="s">
        <v>384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2023-04-10T08:27:41Z</cp:lastPrinted>
  <dcterms:created xsi:type="dcterms:W3CDTF">2015-06-05T18:19:34Z</dcterms:created>
  <dcterms:modified xsi:type="dcterms:W3CDTF">2023-04-10T12:11:05Z</dcterms:modified>
</cp:coreProperties>
</file>