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<sst xmlns="http://schemas.openxmlformats.org/spreadsheetml/2006/main" count="858" uniqueCount="523">
  <si>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</si>
  <si>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</si>
  <si>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</si>
  <si>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</si>
  <si>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</si>
  <si>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</si>
  <si>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</si>
  <si>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</si>
  <si>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</si>
  <si>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</si>
  <si>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</si>
  <si>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</si>
  <si>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</si>
  <si>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</si>
  <si>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</si>
  <si>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</si>
  <si>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</si>
  <si>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</si>
  <si>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</si>
  <si>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</si>
  <si>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</si>
  <si>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</si>
  <si>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</si>
  <si>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</si>
  <si>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</si>
  <si>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</si>
  <si>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</si>
  <si>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</si>
  <si>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</si>
  <si>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</si>
  <si>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</si>
  <si>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</si>
  <si>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</si>
  <si>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</si>
  <si>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</si>
  <si>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</si>
  <si>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</si>
  <si>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</si>
  <si>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</si>
  <si>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</si>
  <si>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</si>
  <si>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</si>
  <si>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</si>
  <si>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</si>
  <si>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</si>
  <si>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</si>
  <si>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</si>
  <si>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</si>
  <si>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</si>
  <si>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</si>
  <si>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</si>
  <si>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</si>
  <si>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</si>
  <si>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</si>
  <si>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</si>
  <si>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</si>
  <si>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</si>
  <si>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</si>
  <si>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</si>
  <si>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</si>
  <si>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</si>
  <si>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</si>
  <si>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</si>
  <si>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</si>
  <si>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</si>
  <si>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</si>
  <si>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</si>
  <si>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</si>
  <si>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</si>
  <si>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</si>
  <si>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</si>
  <si>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</si>
  <si>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</si>
  <si>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</si>
  <si>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</si>
  <si>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</si>
  <si>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</si>
  <si>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</si>
  <si>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</si>
  <si>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</si>
  <si>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</si>
  <si>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</si>
  <si>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</si>
  <si>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</si>
  <si>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</si>
  <si>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</si>
  <si>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</si>
  <si>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</si>
  <si>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</si>
  <si>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</si>
  <si>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</si>
  <si>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</si>
  <si>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</si>
  <si>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</si>
  <si>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</si>
  <si>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</si>
  <si>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</si>
  <si>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</si>
  <si>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</si>
  <si>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</si>
  <si>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</si>
  <si>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</si>
  <si>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</si>
  <si>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</si>
  <si>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</si>
  <si>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</si>
  <si>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</si>
  <si>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</si>
  <si>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</si>
  <si>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</si>
  <si>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</si>
  <si>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</si>
  <si>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</si>
  <si>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</si>
  <si>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</si>
  <si>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</si>
  <si>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</si>
  <si>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</si>
  <si>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</si>
  <si>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</si>
  <si>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</si>
  <si>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</si>
  <si>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</si>
  <si>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</si>
  <si>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</si>
  <si>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</si>
  <si>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</si>
  <si>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</si>
  <si>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</si>
  <si>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</si>
  <si>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</si>
  <si>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</si>
  <si>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</si>
  <si>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</si>
  <si>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</si>
  <si>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</si>
  <si>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</si>
  <si>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</si>
  <si>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</si>
  <si>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</si>
  <si>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</si>
  <si>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</si>
  <si>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</si>
  <si>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</si>
  <si>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</si>
  <si>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</si>
  <si>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</si>
  <si>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</si>
  <si>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</si>
  <si>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</si>
  <si>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</si>
  <si>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</si>
  <si>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</si>
  <si>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</si>
  <si>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</si>
  <si>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</si>
  <si>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</si>
  <si>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</si>
  <si>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</si>
  <si>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</si>
  <si>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</si>
  <si>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</si>
  <si>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</si>
  <si>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</si>
  <si>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</si>
  <si>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</si>
  <si>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</si>
  <si>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</si>
  <si>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</si>
  <si>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</si>
  <si>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</si>
  <si>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</si>
  <si>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</si>
  <si>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</si>
  <si>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</si>
  <si>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</si>
  <si>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</si>
  <si>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</si>
  <si>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</si>
  <si>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</si>
  <si>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</si>
  <si>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</si>
  <si>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</si>
  <si>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</si>
  <si>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</si>
  <si>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</si>
  <si>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</si>
  <si>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</si>
  <si>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</si>
  <si>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</si>
  <si>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</si>
  <si>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</si>
  <si>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</si>
  <si>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</si>
  <si>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</si>
  <si>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</si>
  <si>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</si>
  <si>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</si>
  <si>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</si>
  <si>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</si>
  <si>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</si>
  <si>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</si>
  <si>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</si>
  <si>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</si>
  <si>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</si>
  <si>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</si>
  <si>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</si>
  <si>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</si>
  <si>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</si>
  <si>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</si>
  <si>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</si>
  <si>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</si>
  <si>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</si>
  <si>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</si>
  <si>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</si>
  <si>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</si>
  <si>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</si>
  <si>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</si>
  <si>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</si>
  <si>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</si>
  <si>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</si>
  <si>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</si>
  <si>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</si>
  <si>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</si>
  <si>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</si>
  <si>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</si>
  <si>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</si>
  <si>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</si>
  <si>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</si>
  <si>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</si>
  <si>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</si>
  <si>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</si>
  <si>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</si>
  <si>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</si>
  <si>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</si>
  <si>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</si>
  <si>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</si>
  <si>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</si>
  <si>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</si>
  <si>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</si>
  <si>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</si>
  <si>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</si>
  <si>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</si>
  <si>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</si>
  <si>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</si>
  <si>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</si>
  <si>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</si>
  <si>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</si>
  <si>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</si>
  <si>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</si>
  <si>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</si>
  <si>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</si>
  <si>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</si>
  <si>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</si>
  <si>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</si>
  <si>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</si>
  <si>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</si>
  <si>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</si>
  <si>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</si>
  <si>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</si>
  <si>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</si>
  <si>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</si>
  <si>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</si>
  <si>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</si>
  <si>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</si>
  <si>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</si>
  <si>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</si>
  <si>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</si>
  <si>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</si>
  <si>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</si>
  <si>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</si>
  <si>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</si>
  <si>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</si>
  <si>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</si>
  <si>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</si>
  <si>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</si>
  <si>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</si>
  <si>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</si>
  <si>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</si>
  <si>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</si>
  <si>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</si>
  <si>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</si>
  <si>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</si>
  <si>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</si>
  <si>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</si>
  <si>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</si>
  <si>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</si>
  <si>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</si>
  <si>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</si>
  <si>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</si>
  <si>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</si>
  <si>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</si>
  <si>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</si>
  <si>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</si>
  <si>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</si>
  <si>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</si>
  <si>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</si>
  <si>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</si>
  <si>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</si>
  <si>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</si>
  <si>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</si>
  <si>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</si>
  <si>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</si>
  <si>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</si>
  <si>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</si>
  <si>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</si>
  <si>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</si>
  <si>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</si>
  <si>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</si>
  <si>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</si>
  <si>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</si>
  <si>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</si>
  <si>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</si>
  <si>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</si>
  <si>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</si>
  <si>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</si>
  <si>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</si>
  <si>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</si>
  <si>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</si>
  <si>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</si>
  <si>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</si>
  <si>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</si>
  <si>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</si>
  <si>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</si>
  <si>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</si>
  <si>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</si>
  <si>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</si>
  <si>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</si>
  <si>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</si>
  <si>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</si>
  <si>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</si>
  <si>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</si>
  <si>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</si>
  <si>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</si>
  <si>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</si>
  <si>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</si>
  <si>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</si>
  <si>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</si>
  <si>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</si>
  <si>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</si>
  <si>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</si>
  <si>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</si>
  <si>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</si>
  <si>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</si>
  <si>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</si>
  <si>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</si>
  <si>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</si>
  <si>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</si>
  <si>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</si>
  <si>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</si>
  <si>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</si>
  <si>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</si>
  <si>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</si>
  <si>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</si>
  <si>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</si>
  <si>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</si>
  <si>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</si>
  <si>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</si>
  <si>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</si>
  <si>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</si>
  <si>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</si>
  <si>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</si>
  <si>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</si>
  <si>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</si>
  <si>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</si>
  <si>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</si>
  <si>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</si>
  <si>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</si>
  <si>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</si>
  <si>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</si>
  <si>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</si>
  <si>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</si>
  <si>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</si>
  <si>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</si>
  <si>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</si>
  <si>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</si>
  <si>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</si>
  <si>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</si>
  <si>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</si>
  <si>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</si>
  <si>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</si>
  <si>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</si>
  <si>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</si>
  <si>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</si>
  <si>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</si>
  <si>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</si>
  <si>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</si>
  <si>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</si>
  <si>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</si>
  <si>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</si>
  <si>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</si>
  <si>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</si>
  <si>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</si>
  <si>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</si>
  <si>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</si>
  <si>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</si>
  <si>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</si>
  <si>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</si>
  <si>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</si>
  <si>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</si>
  <si>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</si>
  <si>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</si>
  <si>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</si>
  <si>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</si>
  <si>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</si>
  <si>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</si>
  <si>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</si>
  <si>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</si>
  <si>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</si>
  <si>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</si>
  <si>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</si>
  <si>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</si>
  <si>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</si>
  <si>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</si>
  <si>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</si>
  <si>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</si>
  <si>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</si>
  <si>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</si>
  <si>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</si>
  <si>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</si>
  <si>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</si>
  <si>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</si>
  <si>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</si>
  <si>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</si>
  <si>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</si>
  <si>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</si>
  <si>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</si>
  <si>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</si>
  <si>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</si>
  <si>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</si>
  <si>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</si>
  <si>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</si>
  <si>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</si>
  <si>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</si>
  <si>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</si>
  <si>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</si>
  <si>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</si>
  <si>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</si>
  <si>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</si>
  <si>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</si>
  <si>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</si>
  <si>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</si>
  <si>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</si>
  <si>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</si>
  <si>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</si>
  <si>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</si>
  <si>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</si>
  <si>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</si>
  <si>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</si>
  <si>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</si>
  <si>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</si>
  <si>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</si>
  <si>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</si>
  <si>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</si>
  <si>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</si>
  <si>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</si>
  <si>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</si>
  <si>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</si>
  <si>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</si>
  <si>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</si>
  <si>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</si>
  <si>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</si>
  <si>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</si>
  <si>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</si>
  <si>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</si>
  <si>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</si>
  <si>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</si>
  <si>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</si>
  <si>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</si>
  <si>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</si>
  <si>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</si>
  <si>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</si>
  <si>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</si>
  <si>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</si>
  <si>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</si>
  <si>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</si>
  <si>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</si>
  <si>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</si>
  <si>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</si>
  <si>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</si>
  <si>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</si>
  <si>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</si>
  <si>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</si>
  <si>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</si>
  <si>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</si>
  <si>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</si>
  <si>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</si>
  <si>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</si>
  <si>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</si>
  <si>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</si>
  <si>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</si>
  <si>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</si>
  <si>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</si>
  <si>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</si>
  <si>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</si>
  <si>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</si>
  <si>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</si>
  <si>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</si>
  <si>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</si>
  <si>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</si>
  <si>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</si>
  <si>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</si>
  <si>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</si>
  <si>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</si>
  <si>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</si>
  <si>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</si>
  <si>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</si>
  <si>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</si>
  <si>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</si>
  <si>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</si>
  <si>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</si>
  <si>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проходим, контуры ровные</t>
  </si>
  <si>
    <t>С учётом клинических данных совместно с деж.кардиологом принято решение  о выполнении экстренной реваскуляризации бассейна ПКА.</t>
  </si>
  <si>
    <t>26:48</t>
  </si>
  <si>
    <t>Шуткус Г.А.</t>
  </si>
  <si>
    <t xml:space="preserve">стеноз проксимального сегмента 40%, на границе проксимального и среднего сегмента стеноз 50%, стеноз среднего сегмента 60%. Антеградный кровоток TIMI  III.   </t>
  </si>
  <si>
    <t xml:space="preserve">бассейн представлен доминантной ВТК со стенозом проксимального сегмента 30%. Антеградный кровоток TIMI  III.   </t>
  </si>
  <si>
    <t xml:space="preserve">стенозы проксимального и среднего сегмента до 40%, на границе среднего и дистального сегментов стеноз 60%, тотальная окклюзия на уровне "креста" ПКА, стеноз средней трети ЗМЖВ 40%, стеноз устья крупной ЗБВ и проксимальной трети ЗБВ 70% . Антеградный кровоток TIMI 0. Выраженный коллатеральный кровоток из СВ ПНА с ретроградным контрастированием ЗМЖВ и ЗБВ, Rentrop 3 </t>
  </si>
  <si>
    <t>Устье ПКА катетеризировано проводниковым катетером Launcher JR 4,0 6Fr. На коронарных проводниках fielder и на  БК Колибри 2.0-15 удалось реканализовать артерию и получить антеградный кровоток до уровня TIMI II. В зону дистального сегмента ПКА с выходом и покрытием проксимальной трети  ЗБВ имплантирован  DES Resolute Integrity 3,0-38, давлением 14 атм. Рекроссинг проводников. Дилатация ячейки стента и устья крупной ЗБВ БК Колибри 2.0-15 и БК NC Колибри 3.0-20, давлением 14 атм. Постдилатация стента в зоне карины баллоном NC. В зону дистального с переходом на средний сегмент с покрытием 70% стеноза  оверлаппингом на предыдущий стент  имплантирован DES Resolute Integrity 3,5-18, давлением 16 атм. На контрольных съемках стенты раскрыты удовлетворительно, признаков диссекций, тромбоза нет, устье крупной ЗМЖВ со стенозом до 30%, без признаков тромбоза и диссекции. Антеградный кровоток в ПКА, ЗМЖВ и ЗБВ  восстановлнен до TIMI III. Ангиографический удовлетворительный. Пациент в стабильном состоянии переводится в ПРИТ для дальнейшего наблюдения и лечения.</t>
  </si>
  <si>
    <t>300 ml</t>
  </si>
  <si>
    <t>3,0 - 20</t>
  </si>
  <si>
    <t xml:space="preserve">Заведующий отделения: Д.В. Карчевский </t>
  </si>
  <si>
    <t>Старшая мед.сетра: О.Н. Черткова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</si>
</sst>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70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M29" sqref="M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45026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0.64583333333333337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0.65277777777777779</v>
      </c>
      <c r="C10" s="55"/>
      <c r="D10" s="96" t="s">
        <v>173</v>
      </c>
      <c r="E10" s="94"/>
      <c r="F10" s="94"/>
      <c r="G10" s="24" t="s">
        <v>166</v>
      </c>
      <c r="H10" s="26"/>
    </row>
    <row r="11" spans="1:8" ht="18" thickTop="1" thickBot="1">
      <c r="A11" s="89" t="s">
        <v>192</v>
      </c>
      <c r="B11" s="90" t="s">
        <v>514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25574</v>
      </c>
      <c r="C12" s="12"/>
      <c r="D12" s="96" t="s">
        <v>303</v>
      </c>
      <c r="E12" s="94"/>
      <c r="F12" s="94"/>
      <c r="G12" s="24" t="s">
        <v>371</v>
      </c>
      <c r="H12" s="26"/>
    </row>
    <row r="13" spans="1:8" ht="15.75">
      <c r="A13" s="15" t="s">
        <v>10</v>
      </c>
      <c r="B13" s="30">
        <f>DATEDIF(B12,B8,"y")</f>
        <v>53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9214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513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13650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25.934999999999999</v>
      </c>
    </row>
    <row r="18" spans="1:8" ht="14.45" customHeight="1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405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511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515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516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44" t="s">
        <v>517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512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I42" sqref="I4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216</v>
      </c>
      <c r="D8" s="232"/>
      <c r="E8" s="232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45026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0.65277777777777779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0.72222222222222221</v>
      </c>
      <c r="C14" s="12"/>
      <c r="D14" s="96" t="s">
        <v>173</v>
      </c>
      <c r="E14" s="94"/>
      <c r="F14" s="94"/>
      <c r="G14" s="80" t="str">
        <f>КАГ!G10</f>
        <v>Стрельникова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6.944444444444442E-2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Шуткус Г.А.</v>
      </c>
      <c r="D16" s="96" t="s">
        <v>303</v>
      </c>
      <c r="E16" s="94"/>
      <c r="F16" s="94"/>
      <c r="G16" s="80" t="str">
        <f>КАГ!G12</f>
        <v>Фисура О.И.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25574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53</v>
      </c>
      <c r="H18" s="39"/>
    </row>
    <row r="19" spans="1:8" ht="14.45" customHeight="1">
      <c r="A19" s="15" t="s">
        <v>12</v>
      </c>
      <c r="B19" s="68">
        <f>КАГ!B14</f>
        <v>9214</v>
      </c>
      <c r="C19" s="69"/>
      <c r="D19" s="69"/>
      <c r="E19" s="69"/>
      <c r="F19" s="69"/>
      <c r="G19" s="169" t="s">
        <v>402</v>
      </c>
      <c r="H19" s="184" t="str">
        <f>КАГ!H15</f>
        <v>26:48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13650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25.934999999999999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518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519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C33" sqref="C3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45026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Шуткус Г.А.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25574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53</v>
      </c>
    </row>
    <row r="7" spans="1:4">
      <c r="A7" s="38"/>
      <c r="C7" s="102" t="s">
        <v>12</v>
      </c>
      <c r="D7" s="104">
        <f>КАГ!$B$14</f>
        <v>9214</v>
      </c>
    </row>
    <row r="8" spans="1:4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45026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379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2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378</v>
      </c>
      <c r="C16" s="137" t="s">
        <v>413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401</v>
      </c>
      <c r="C17" s="137" t="s">
        <v>520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469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472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521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522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4.0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DES, Resolute Integtity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1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427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1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428</v>
      </c>
    </row>
    <row r="23" spans="1:35">
      <c r="A23">
        <v>22</v>
      </c>
      <c r="B23" t="s">
        <v>3</v>
      </c>
      <c r="C23" t="s">
        <v>376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377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3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s="1" t="s">
        <v>372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t="s">
        <v>380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s="1" t="s">
        <v>375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444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417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445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446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1</v>
      </c>
      <c r="K46" s="117">
        <f>IF(ISNUMBER(SEARCH('Карта учёта'!$B$19,Расходка[Наименование расходного материала])),MAX($K$1:K45)+1,0)</f>
        <v>1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447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448</v>
      </c>
    </row>
    <row r="48" spans="1:33">
      <c r="A48">
        <v>47</v>
      </c>
      <c r="B48" t="s">
        <v>6</v>
      </c>
      <c r="C48" s="165" t="s">
        <v>388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t="s">
        <v>387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450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451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452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453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454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455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456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457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462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463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464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465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466</v>
      </c>
    </row>
    <row r="67" spans="5:33">
      <c r="AF67" s="4" t="s">
        <v>6</v>
      </c>
      <c r="AG67" s="4" t="s">
        <v>467</v>
      </c>
    </row>
    <row r="68" spans="5:33">
      <c r="AF68" s="4" t="s">
        <v>6</v>
      </c>
      <c r="AG68" s="4" t="s">
        <v>468</v>
      </c>
    </row>
    <row r="69" spans="5:33">
      <c r="AF69" s="4" t="s">
        <v>6</v>
      </c>
      <c r="AG69" s="4" t="s">
        <v>469</v>
      </c>
    </row>
    <row r="70" spans="5:33">
      <c r="AF70" s="4" t="s">
        <v>6</v>
      </c>
      <c r="AG70" s="4" t="s">
        <v>470</v>
      </c>
    </row>
    <row r="71" spans="5:33">
      <c r="AF71" s="4" t="s">
        <v>6</v>
      </c>
      <c r="AG71" s="4" t="s">
        <v>425</v>
      </c>
    </row>
    <row r="72" spans="5:33">
      <c r="AF72" s="4" t="s">
        <v>6</v>
      </c>
      <c r="AG72" s="4" t="s">
        <v>471</v>
      </c>
    </row>
    <row r="73" spans="5:33">
      <c r="AF73" s="4" t="s">
        <v>6</v>
      </c>
      <c r="AG73" s="4" t="s">
        <v>426</v>
      </c>
    </row>
    <row r="74" spans="5:33">
      <c r="AF74" s="4" t="s">
        <v>6</v>
      </c>
      <c r="AG74" s="4" t="s">
        <v>472</v>
      </c>
    </row>
    <row r="75" spans="5:33">
      <c r="AF75" s="4" t="s">
        <v>6</v>
      </c>
      <c r="AG75" s="4" t="s">
        <v>473</v>
      </c>
    </row>
    <row r="76" spans="5:33">
      <c r="AF76" s="4" t="s">
        <v>6</v>
      </c>
      <c r="AG76" s="4" t="s">
        <v>474</v>
      </c>
    </row>
    <row r="77" spans="5:33">
      <c r="AF77" s="4" t="s">
        <v>6</v>
      </c>
      <c r="AG77" s="4" t="s">
        <v>475</v>
      </c>
    </row>
    <row r="78" spans="5:33">
      <c r="AF78" s="4" t="s">
        <v>6</v>
      </c>
      <c r="AG78" s="4" t="s">
        <v>476</v>
      </c>
    </row>
    <row r="79" spans="5:33">
      <c r="AF79" s="4" t="s">
        <v>6</v>
      </c>
      <c r="AG79" s="4" t="s">
        <v>477</v>
      </c>
    </row>
    <row r="80" spans="5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2023-04-10T14:49:00Z</cp:lastPrinted>
  <dcterms:created xsi:type="dcterms:W3CDTF">2015-06-05T18:19:34Z</dcterms:created>
  <dcterms:modified xsi:type="dcterms:W3CDTF">2023-04-10T14:49:02Z</dcterms:modified>
</cp:coreProperties>
</file>