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ЧКВ ОКС\"/>
    </mc:Choice>
  </mc:AlternateContent>
  <xr:revisionPtr revIDLastSave="0" documentId="13_ncr:1_{AF4C341E-9582-44CA-AF55-797CD7640F7A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48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4" i="1" l="1"/>
  <c r="S63" i="1"/>
  <c r="S49" i="1"/>
  <c r="S51" i="1"/>
  <c r="S58" i="1"/>
  <c r="S59" i="1"/>
  <c r="S57" i="1"/>
  <c r="S43" i="1"/>
  <c r="S47" i="1"/>
  <c r="S44" i="1"/>
  <c r="S42" i="1"/>
  <c r="S60" i="1"/>
  <c r="S56" i="1"/>
  <c r="S39" i="1"/>
  <c r="S50" i="1"/>
  <c r="S53" i="1"/>
  <c r="S52" i="1"/>
  <c r="S54" i="1"/>
  <c r="S65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30" i="1" s="1"/>
  <c r="T20" i="1"/>
  <c r="T25" i="1"/>
  <c r="T4" i="1"/>
  <c r="T18" i="1"/>
  <c r="T7" i="1"/>
  <c r="T59" i="1"/>
  <c r="T47" i="1"/>
  <c r="T46" i="1"/>
  <c r="T3" i="1"/>
  <c r="T53" i="1"/>
  <c r="T44" i="1"/>
  <c r="T38" i="1"/>
  <c r="T8" i="1"/>
  <c r="T40" i="1"/>
  <c r="T15" i="1"/>
  <c r="T31" i="1"/>
  <c r="T17" i="1"/>
  <c r="T58" i="1"/>
  <c r="T28" i="1"/>
  <c r="T57" i="1"/>
  <c r="T61" i="1"/>
  <c r="T23" i="1"/>
  <c r="T45" i="1"/>
  <c r="T35" i="1"/>
  <c r="T11" i="1"/>
  <c r="T49" i="1"/>
  <c r="T22" i="1"/>
  <c r="T64" i="1"/>
  <c r="T66" i="1"/>
  <c r="M56" i="1"/>
  <c r="M57" i="1" s="1"/>
  <c r="L54" i="1"/>
  <c r="T65" i="1" l="1"/>
  <c r="T29" i="1"/>
  <c r="T55" i="1"/>
  <c r="T24" i="1"/>
  <c r="T56" i="1"/>
  <c r="T9" i="1"/>
  <c r="T43" i="1"/>
  <c r="T34" i="1"/>
  <c r="T50" i="1"/>
  <c r="T12" i="1"/>
  <c r="T36" i="1"/>
  <c r="T16" i="1"/>
  <c r="T39" i="1"/>
  <c r="T37" i="1"/>
  <c r="T54" i="1"/>
  <c r="T14" i="1"/>
  <c r="T41" i="1"/>
  <c r="T60" i="1"/>
  <c r="T5" i="1"/>
  <c r="T51" i="1"/>
  <c r="T21" i="1"/>
  <c r="T42" i="1"/>
  <c r="T48" i="1"/>
  <c r="T52" i="1"/>
  <c r="T6" i="1"/>
  <c r="T19" i="1"/>
  <c r="T62" i="1"/>
  <c r="T10" i="1"/>
  <c r="T26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<sst xmlns="http://schemas.openxmlformats.org/spreadsheetml/2006/main" count="860" uniqueCount="527">
  <si>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</si>
  <si>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</si>
  <si>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</si>
  <si>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</si>
  <si>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</si>
  <si>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</si>
  <si>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</si>
  <si>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</si>
  <si>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</si>
  <si>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</si>
  <si>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</si>
  <si>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</si>
  <si>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</si>
  <si>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</si>
  <si>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</si>
  <si>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</si>
  <si>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</si>
  <si>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</si>
  <si>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</si>
  <si>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</si>
  <si>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</si>
  <si>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</si>
  <si>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</si>
  <si>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</si>
  <si>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</si>
  <si>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</si>
  <si>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</si>
  <si>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</si>
  <si>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</si>
  <si>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</si>
  <si>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</si>
  <si>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</si>
  <si>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</si>
  <si>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</si>
  <si>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</si>
  <si>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</si>
  <si>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</si>
  <si>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</si>
  <si>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</si>
  <si>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</si>
  <si>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</si>
  <si>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</si>
  <si>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</si>
  <si>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</si>
  <si>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</si>
  <si>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</si>
  <si>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</si>
  <si>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</si>
  <si>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</si>
  <si>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</si>
  <si>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</si>
  <si>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</si>
  <si>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</si>
  <si>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</si>
  <si>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</si>
  <si>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</si>
  <si>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</si>
  <si>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</si>
  <si>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</si>
  <si>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</si>
  <si>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</si>
  <si>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</si>
  <si>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</si>
  <si>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</si>
  <si>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</si>
  <si>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</si>
  <si>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</si>
  <si>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</si>
  <si>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</si>
  <si>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</si>
  <si>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</si>
  <si>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</si>
  <si>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</si>
  <si>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</si>
  <si>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</si>
  <si>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</si>
  <si>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</si>
  <si>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</si>
  <si>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</si>
  <si>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</si>
  <si>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</si>
  <si>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</si>
  <si>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</si>
  <si>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</si>
  <si>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</si>
  <si>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</si>
  <si>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</si>
  <si>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</si>
  <si>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</si>
  <si>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</si>
  <si>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</si>
  <si>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</si>
  <si>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</si>
  <si>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</si>
  <si>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</si>
  <si>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</si>
  <si>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</si>
  <si>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</si>
  <si>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</si>
  <si>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</si>
  <si>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</si>
  <si>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</si>
  <si>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</si>
  <si>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</si>
  <si>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</si>
  <si>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</si>
  <si>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</si>
  <si>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</si>
  <si>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</si>
  <si>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</si>
  <si>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</si>
  <si>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</si>
  <si>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</si>
  <si>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</si>
  <si>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</si>
  <si>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</si>
  <si>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</si>
  <si>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</si>
  <si>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</si>
  <si>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</si>
  <si>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</si>
  <si>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</si>
  <si>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</si>
  <si>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</si>
  <si>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</si>
  <si>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</si>
  <si>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</si>
  <si>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</si>
  <si>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</si>
  <si>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</si>
  <si>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</si>
  <si>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</si>
  <si>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</si>
  <si>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</si>
  <si>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</si>
  <si>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</si>
  <si>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</si>
  <si>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</si>
  <si>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</si>
  <si>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</si>
  <si>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</si>
  <si>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</si>
  <si>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</si>
  <si>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</si>
  <si>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</si>
  <si>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</si>
  <si>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</si>
  <si>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</si>
  <si>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</si>
  <si>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</si>
  <si>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</si>
  <si>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</si>
  <si>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</si>
  <si>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</si>
  <si>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</si>
  <si>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</si>
  <si>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</si>
  <si>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</si>
  <si>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</si>
  <si>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</si>
  <si>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</si>
  <si>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</si>
  <si>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</si>
  <si>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</si>
  <si>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</si>
  <si>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</si>
  <si>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</si>
  <si>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</si>
  <si>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</si>
  <si>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</si>
  <si>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</si>
  <si>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</si>
  <si>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</si>
  <si>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</si>
  <si>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</si>
  <si>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</si>
  <si>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</si>
  <si>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</si>
  <si>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</si>
  <si>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</si>
  <si>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</si>
  <si>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</si>
  <si>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</si>
  <si>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</si>
  <si>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</si>
  <si>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</si>
  <si>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</si>
  <si>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</si>
  <si>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</si>
  <si>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</si>
  <si>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</si>
  <si>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</si>
  <si>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</si>
  <si>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</si>
  <si>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</si>
  <si>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</si>
  <si>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</si>
  <si>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</si>
  <si>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</si>
  <si>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</si>
  <si>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</si>
  <si>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</si>
  <si>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</si>
  <si>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</si>
  <si>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</si>
  <si>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</si>
  <si>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</si>
  <si>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</si>
  <si>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</si>
  <si>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</si>
  <si>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</si>
  <si>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</si>
  <si>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</si>
  <si>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</si>
  <si>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</si>
  <si>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</si>
  <si>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</si>
  <si>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</si>
  <si>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</si>
  <si>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</si>
  <si>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</si>
  <si>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</si>
  <si>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</si>
  <si>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</si>
  <si>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</si>
  <si>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</si>
  <si>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</si>
  <si>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</si>
  <si>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</si>
  <si>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</si>
  <si>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</si>
  <si>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</si>
  <si>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</si>
  <si>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</si>
  <si>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</si>
  <si>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</si>
  <si>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</si>
  <si>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</si>
  <si>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</si>
  <si>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</si>
  <si>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</si>
  <si>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</si>
  <si>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</si>
  <si>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</si>
  <si>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</si>
  <si>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</si>
  <si>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</si>
  <si>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</si>
  <si>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</si>
  <si>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</si>
  <si>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</si>
  <si>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</si>
  <si>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</si>
  <si>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</si>
  <si>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</si>
  <si>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</si>
  <si>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</si>
  <si>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</si>
  <si>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</si>
  <si>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</si>
  <si>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</si>
  <si>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</si>
  <si>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</si>
  <si>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</si>
  <si>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</si>
  <si>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</si>
  <si>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</si>
  <si>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</si>
  <si>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</si>
  <si>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</si>
  <si>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</si>
  <si>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</si>
  <si>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</si>
  <si>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</si>
  <si>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</si>
  <si>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</si>
  <si>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</si>
  <si>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</si>
  <si>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</si>
  <si>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</si>
  <si>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</si>
  <si>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</si>
  <si>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</si>
  <si>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</si>
  <si>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</si>
  <si>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</si>
  <si>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</si>
  <si>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</si>
  <si>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</si>
  <si>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</si>
  <si>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</si>
  <si>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</si>
  <si>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</si>
  <si>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</si>
  <si>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</si>
  <si>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</si>
  <si>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</si>
  <si>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</si>
  <si>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</si>
  <si>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</si>
  <si>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</si>
  <si>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</si>
  <si>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</si>
  <si>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</si>
  <si>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</si>
  <si>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</si>
  <si>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</si>
  <si>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</si>
  <si>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</si>
  <si>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</si>
  <si>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</si>
  <si>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</si>
  <si>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</si>
  <si>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</si>
  <si>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</si>
  <si>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</si>
  <si>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</si>
  <si>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</si>
  <si>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</si>
  <si>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</si>
  <si>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</si>
  <si>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</si>
  <si>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</si>
  <si>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</si>
  <si>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</si>
  <si>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</si>
  <si>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</si>
  <si>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</si>
  <si>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</si>
  <si>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</si>
  <si>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</si>
  <si>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</si>
  <si>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</si>
  <si>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</si>
  <si>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</si>
  <si>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</si>
  <si>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</si>
  <si>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</si>
  <si>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</si>
  <si>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</si>
  <si>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</si>
  <si>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</si>
  <si>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</si>
  <si>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</si>
  <si>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</si>
  <si>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</si>
  <si>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</si>
  <si>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</si>
  <si>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</si>
  <si>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</si>
  <si>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</si>
  <si>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</si>
  <si>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</si>
  <si>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</si>
  <si>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</si>
  <si>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</si>
  <si>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</si>
  <si>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</si>
  <si>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</si>
  <si>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</si>
  <si>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</si>
  <si>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</si>
  <si>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</si>
  <si>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</si>
  <si>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</si>
  <si>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</si>
  <si>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</si>
  <si>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</si>
  <si>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</si>
  <si>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</si>
  <si>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</si>
  <si>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</si>
  <si>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</si>
  <si>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</si>
  <si>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</si>
  <si>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</si>
  <si>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</si>
  <si>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</si>
  <si>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</si>
  <si>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</si>
  <si>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</si>
  <si>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</si>
  <si>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</si>
  <si>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</si>
  <si>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</si>
  <si>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</si>
  <si>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</si>
  <si>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</si>
  <si>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</si>
  <si>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</si>
  <si>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</si>
  <si>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</si>
  <si>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</si>
  <si>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</si>
  <si>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</si>
  <si>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</si>
  <si>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</si>
  <si>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</si>
  <si>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</si>
  <si>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</si>
  <si>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</si>
  <si>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</si>
  <si>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</si>
  <si>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</si>
  <si>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</si>
  <si>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</si>
  <si>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</si>
  <si>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</si>
  <si>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</si>
  <si>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</si>
  <si>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</si>
  <si>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</si>
  <si>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</si>
  <si>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</si>
  <si>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</si>
  <si>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</si>
  <si>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</si>
  <si>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</si>
  <si>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</si>
  <si>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</si>
  <si>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</si>
  <si>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</si>
  <si>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</si>
  <si>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</si>
  <si>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</si>
  <si>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</si>
  <si>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</si>
  <si>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</si>
  <si>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</si>
  <si>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</si>
  <si>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</si>
  <si>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</si>
  <si>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</si>
  <si>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</si>
  <si>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</si>
  <si>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</si>
  <si>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</si>
  <si>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</si>
  <si>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</si>
  <si>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</si>
  <si>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</si>
  <si>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</si>
  <si>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</si>
  <si>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</si>
  <si>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</si>
  <si>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</si>
  <si>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</si>
  <si>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</si>
  <si>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</si>
  <si>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</si>
  <si>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</si>
  <si>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</si>
  <si>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</si>
  <si>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</si>
  <si>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</si>
  <si>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</si>
  <si>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</si>
  <si>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</si>
  <si>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</si>
  <si>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</si>
  <si>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</si>
  <si>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</si>
  <si>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</si>
  <si>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</si>
  <si>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</si>
  <si>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</si>
  <si>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</si>
  <si>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</si>
  <si>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</si>
  <si>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</si>
  <si>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</si>
  <si>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</si>
  <si>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</si>
  <si>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</si>
  <si>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</si>
  <si>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</si>
  <si>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</si>
  <si>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</si>
  <si>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</si>
  <si>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</si>
  <si>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</si>
  <si>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</si>
  <si>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</si>
  <si>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</si>
  <si>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</si>
  <si>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</si>
  <si>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</si>
  <si>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</si>
  <si>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</si>
  <si>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</si>
  <si>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</si>
  <si>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</si>
  <si>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</si>
  <si>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</si>
  <si>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</si>
  <si>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</si>
  <si>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</si>
  <si>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</si>
  <si>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</si>
  <si>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</si>
  <si>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</si>
  <si>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</si>
  <si>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</si>
  <si>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</si>
  <si>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</si>
  <si>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</si>
  <si>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</si>
  <si>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</si>
  <si>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</si>
  <si>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</si>
  <si>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</si>
  <si>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</si>
  <si>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</si>
  <si>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</si>
  <si>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</si>
  <si>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</si>
  <si>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на </t>
  </si>
  <si>
    <t xml:space="preserve">Совместно с д/кардиологом: с учетом клинических данных, ЭКГ и КАГ рекомендовано реваскуляризация  бассейна ПНА </t>
  </si>
  <si>
    <t xml:space="preserve">1) Контроль места пункции, повязка  на руке до 6 ч. </t>
  </si>
  <si>
    <t>08:12</t>
  </si>
  <si>
    <t>Кирилова О.Д.</t>
  </si>
  <si>
    <t xml:space="preserve">проходим, контуры ровные.  </t>
  </si>
  <si>
    <t xml:space="preserve">неровности контуров проксимального сегмента.  Антеградный кровоток TIMI III </t>
  </si>
  <si>
    <t xml:space="preserve">тотальная хроническая окклюзия на уровне устья ПКА.  Антеградный кровоток TIMI 0. Выраженный коллатеральный кровоток из СВ ПНА с ретроградным контрастированием ЗМЖВ и ЗБВ  </t>
  </si>
  <si>
    <t>100 ml</t>
  </si>
  <si>
    <t xml:space="preserve">Устье ЛКА катетеризировано проводниковым катетером Launcher EBU 4,0 6Fr. Коронарный проводник Fielder заведен в дистальный сегмент ПНА. В зону среднего сегмента c полным покрытием значимого нестабильного стеноза позиционирован и имплантирован DES Resolute Integtity 2.75-30 мм, давлением 16 атм.    На контрольных съемках стент раскрыт удовлетворительно, признаков диссекций, тромбоза, экстравазации не выявлено. Антеградный кровоток по ПНА  TIMI III, отмечается усиление коллатерального кровотока в ПКА.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</si>
  <si>
    <t>нестабильный значимый стеноз среднего сегмента 80%, TTG1. Стеноз 95% средней трети ДВ (диаметр менее 2.0 мм).  Антеградный кровоток по ПНА ближе 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</si>
</sst>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S16" sqref="S15:U16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45113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0.55555555555555558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0.5625</v>
      </c>
      <c r="C10" s="55"/>
      <c r="D10" s="96" t="s">
        <v>173</v>
      </c>
      <c r="E10" s="94"/>
      <c r="F10" s="94"/>
      <c r="G10" s="24" t="s">
        <v>144</v>
      </c>
      <c r="H10" s="26"/>
    </row>
    <row r="11" spans="1:8" ht="18" thickTop="1" thickBot="1" x14ac:dyDescent="0.3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 x14ac:dyDescent="0.25">
      <c r="A12" s="81" t="s">
        <v>8</v>
      </c>
      <c r="B12" s="82">
        <v>19846</v>
      </c>
      <c r="C12" s="12"/>
      <c r="D12" s="96" t="s">
        <v>303</v>
      </c>
      <c r="E12" s="94"/>
      <c r="F12" s="94"/>
      <c r="G12" s="24" t="s">
        <v>260</v>
      </c>
      <c r="H12" s="26"/>
    </row>
    <row r="13" spans="1:8" ht="15.75" x14ac:dyDescent="0.25">
      <c r="A13" s="15" t="s">
        <v>10</v>
      </c>
      <c r="B13" s="30">
        <f>DATEDIF(B12,B8,"y")</f>
        <v>69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17958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519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407</v>
      </c>
      <c r="H16" s="168">
        <v>5060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9.6140000000000008</v>
      </c>
    </row>
    <row r="18" spans="1:8" ht="14.45" customHeight="1" x14ac:dyDescent="0.25">
      <c r="A18" s="57" t="s">
        <v>188</v>
      </c>
      <c r="B18" s="87" t="s">
        <v>405</v>
      </c>
      <c r="D18" s="28" t="s">
        <v>210</v>
      </c>
      <c r="E18" s="28"/>
      <c r="F18" s="28"/>
      <c r="G18" s="85" t="s">
        <v>189</v>
      </c>
      <c r="H18" s="86" t="s">
        <v>513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526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523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 t="s">
        <v>516</v>
      </c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517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512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J24" sqref="J24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4">
        <v>1</v>
      </c>
      <c r="G8" s="119"/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45113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0.5625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0.59375</v>
      </c>
      <c r="C14" s="12"/>
      <c r="D14" s="96" t="s">
        <v>173</v>
      </c>
      <c r="E14" s="94"/>
      <c r="F14" s="94"/>
      <c r="G14" s="80" t="str">
        <f>КАГ!G10</f>
        <v>Александрова И.А.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3.125E-2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Кирилова О.Д.</v>
      </c>
      <c r="D16" s="96" t="s">
        <v>303</v>
      </c>
      <c r="E16" s="94"/>
      <c r="F16" s="94"/>
      <c r="G16" s="80" t="str">
        <f>КАГ!G12</f>
        <v>Баранова В.Б.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19846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69</v>
      </c>
      <c r="H18" s="39"/>
    </row>
    <row r="19" spans="1:8" ht="14.45" customHeight="1" x14ac:dyDescent="0.25">
      <c r="A19" s="15" t="s">
        <v>12</v>
      </c>
      <c r="B19" s="68">
        <f>КАГ!B14</f>
        <v>17958</v>
      </c>
      <c r="C19" s="69"/>
      <c r="D19" s="69"/>
      <c r="E19" s="69"/>
      <c r="F19" s="69"/>
      <c r="G19" s="169" t="s">
        <v>404</v>
      </c>
      <c r="H19" s="184" t="str">
        <f>КАГ!H15</f>
        <v>08:12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5060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9.6140000000000008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525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518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524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D13" sqref="D13:D16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45113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Кирилова О.Д.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19846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69</v>
      </c>
    </row>
    <row r="7" spans="1:4" x14ac:dyDescent="0.25">
      <c r="A7" s="38"/>
      <c r="C7" s="102" t="s">
        <v>12</v>
      </c>
      <c r="D7" s="104">
        <f>КАГ!$B$14</f>
        <v>17958</v>
      </c>
    </row>
    <row r="8" spans="1:4" x14ac:dyDescent="0.25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45113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515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327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459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Q37" sqref="Q3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2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3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>Euphora</v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4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>NC Accuforce</v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5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>NC Euphora</v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6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>Sapphire</v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7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>Sprinter Legend</v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8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9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>Колибри</v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10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11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>Nitrex 260</v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12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>RadiFocus</v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13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>BasixCOMPAK</v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14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>BasixTOUCH</v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15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>Dolphin</v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16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>Lepu Medical</v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17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 x14ac:dyDescent="0.25">
      <c r="A19">
        <v>18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18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>Demax</v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424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19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>Oscor 7F</v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425</v>
      </c>
      <c r="AI20" t="s">
        <v>308</v>
      </c>
    </row>
    <row r="21" spans="1:35" x14ac:dyDescent="0.25">
      <c r="A21">
        <v>20</v>
      </c>
      <c r="B21" t="s">
        <v>306</v>
      </c>
      <c r="C21" s="1" t="s">
        <v>515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20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426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21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2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2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427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22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3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3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428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23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>Fielder</v>
      </c>
      <c r="W24" s="116" t="str">
        <f>IFERROR(INDEX(Расходка[Наименование расходного материала],MATCH(Расходка[[#This Row],[№]],Поиск_расходки[Индекс6],0)),"")</f>
        <v>Fielder</v>
      </c>
      <c r="X24" s="116" t="str">
        <f>IFERROR(INDEX(Расходка[Наименование расходного материала],MATCH(Расходка[[#This Row],[№]],Поиск_расходки[Индекс7],0)),"")</f>
        <v>Fielder</v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429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24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>Fielder XT-A</v>
      </c>
      <c r="W25" s="116" t="str">
        <f>IFERROR(INDEX(Расходка[Наименование расходного материала],MATCH(Расходка[[#This Row],[№]],Поиск_расходки[Индекс6],0)),"")</f>
        <v>Fielder XT-A</v>
      </c>
      <c r="X25" s="116" t="str">
        <f>IFERROR(INDEX(Расходка[Наименование расходного материала],MATCH(Расходка[[#This Row],[№]],Поиск_расходки[Индекс7],0)),"")</f>
        <v>Fielder XT-A</v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430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25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>Fielder XT-R</v>
      </c>
      <c r="W26" s="116" t="str">
        <f>IFERROR(INDEX(Расходка[Наименование расходного материала],MATCH(Расходка[[#This Row],[№]],Поиск_расходки[Индекс6],0)),"")</f>
        <v>Fielder XT-R</v>
      </c>
      <c r="X26" s="116" t="str">
        <f>IFERROR(INDEX(Расходка[Наименование расходного материала],MATCH(Расходка[[#This Row],[№]],Поиск_расходки[Индекс7],0)),"")</f>
        <v>Fielder XT-R</v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431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26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>Gaia Second</v>
      </c>
      <c r="W27" s="116" t="str">
        <f>IFERROR(INDEX(Расходка[Наименование расходного материала],MATCH(Расходка[[#This Row],[№]],Поиск_расходки[Индекс6],0)),"")</f>
        <v>Gaia Second</v>
      </c>
      <c r="X27" s="116" t="str">
        <f>IFERROR(INDEX(Расходка[Наименование расходного материала],MATCH(Расходка[[#This Row],[№]],Поиск_расходки[Индекс7],0)),"")</f>
        <v>Gaia Second</v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432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27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>Gaia Third</v>
      </c>
      <c r="W28" s="116" t="str">
        <f>IFERROR(INDEX(Расходка[Наименование расходного материала],MATCH(Расходка[[#This Row],[№]],Поиск_расходки[Индекс6],0)),"")</f>
        <v>Gaia Third</v>
      </c>
      <c r="X28" s="116" t="str">
        <f>IFERROR(INDEX(Расходка[Наименование расходного материала],MATCH(Расходка[[#This Row],[№]],Поиск_расходки[Индекс7],0)),"")</f>
        <v>Gaia Third</v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433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28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>Intuition</v>
      </c>
      <c r="W29" s="116" t="str">
        <f>IFERROR(INDEX(Расходка[Наименование расходного материала],MATCH(Расходка[[#This Row],[№]],Поиск_расходки[Индекс6],0)),"")</f>
        <v>Intuition</v>
      </c>
      <c r="X29" s="116" t="str">
        <f>IFERROR(INDEX(Расходка[Наименование расходного материала],MATCH(Расходка[[#This Row],[№]],Поиск_расходки[Индекс7],0)),"")</f>
        <v>Intuition</v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434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29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>ProVia 3 Hydro-Track®</v>
      </c>
      <c r="W30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0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496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30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>ProVia 6 Hydro-Track®</v>
      </c>
      <c r="W31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1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435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31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>ProVia 9 Hydro-Track®</v>
      </c>
      <c r="W32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2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436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32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>Rinato</v>
      </c>
      <c r="W33" s="116" t="str">
        <f>IFERROR(INDEX(Расходка[Наименование расходного материала],MATCH(Расходка[[#This Row],[№]],Поиск_расходки[Индекс6],0)),"")</f>
        <v>Rinato</v>
      </c>
      <c r="X33" s="116" t="str">
        <f>IFERROR(INDEX(Расходка[Наименование расходного материала],MATCH(Расходка[[#This Row],[№]],Поиск_расходки[Индекс7],0)),"")</f>
        <v>Rinato</v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437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33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>Runthrough NS (Floppy)</v>
      </c>
      <c r="W34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4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438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34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5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5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497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35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6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6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439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36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>Sion</v>
      </c>
      <c r="W37" s="116" t="str">
        <f>IFERROR(INDEX(Расходка[Наименование расходного материала],MATCH(Расходка[[#This Row],[№]],Поиск_расходки[Индекс6],0)),"")</f>
        <v>Sion</v>
      </c>
      <c r="X37" s="116" t="str">
        <f>IFERROR(INDEX(Расходка[Наименование расходного материала],MATCH(Расходка[[#This Row],[№]],Поиск_расходки[Индекс7],0)),"")</f>
        <v>Sion</v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412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37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>Sion Black</v>
      </c>
      <c r="W38" s="116" t="str">
        <f>IFERROR(INDEX(Расходка[Наименование расходного материала],MATCH(Расходка[[#This Row],[№]],Поиск_расходки[Индекс6],0)),"")</f>
        <v>Sion Black</v>
      </c>
      <c r="X38" s="116" t="str">
        <f>IFERROR(INDEX(Расходка[Наименование расходного материала],MATCH(Расходка[[#This Row],[№]],Поиск_расходки[Индекс7],0)),"")</f>
        <v>Sion Black</v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499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38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>Sion Blue</v>
      </c>
      <c r="W39" s="116" t="str">
        <f>IFERROR(INDEX(Расходка[Наименование расходного материала],MATCH(Расходка[[#This Row],[№]],Поиск_расходки[Индекс6],0)),"")</f>
        <v>Sion Blue</v>
      </c>
      <c r="X39" s="116" t="str">
        <f>IFERROR(INDEX(Расходка[Наименование расходного материала],MATCH(Расходка[[#This Row],[№]],Поиск_расходки[Индекс7],0)),"")</f>
        <v>Sion Blue</v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440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39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>Thunder</v>
      </c>
      <c r="W40" s="116" t="str">
        <f>IFERROR(INDEX(Расходка[Наименование расходного материала],MATCH(Расходка[[#This Row],[№]],Поиск_расходки[Индекс6],0)),"")</f>
        <v>Thunder</v>
      </c>
      <c r="X40" s="116" t="str">
        <f>IFERROR(INDEX(Расходка[Наименование расходного материала],MATCH(Расходка[[#This Row],[№]],Поиск_расходки[Индекс7],0)),"")</f>
        <v>Thunder</v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441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40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>Whisper MS</v>
      </c>
      <c r="W41" s="116" t="str">
        <f>IFERROR(INDEX(Расходка[Наименование расходного материала],MATCH(Расходка[[#This Row],[№]],Поиск_расходки[Индекс6],0)),"")</f>
        <v>Whisper MS</v>
      </c>
      <c r="X41" s="116" t="str">
        <f>IFERROR(INDEX(Расходка[Наименование расходного материала],MATCH(Расходка[[#This Row],[№]],Поиск_расходки[Индекс7],0)),"")</f>
        <v>Whisper MS</v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442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41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>Winn 200T</v>
      </c>
      <c r="W42" s="116" t="str">
        <f>IFERROR(INDEX(Расходка[Наименование расходного материала],MATCH(Расходка[[#This Row],[№]],Поиск_расходки[Индекс6],0)),"")</f>
        <v>Winn 200T</v>
      </c>
      <c r="X42" s="116" t="str">
        <f>IFERROR(INDEX(Расходка[Наименование расходного материала],MATCH(Расходка[[#This Row],[№]],Поиск_расходки[Индекс7],0)),"")</f>
        <v>Winn 200T</v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443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42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3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3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416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43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4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4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444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44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>BMS, Integtity</v>
      </c>
      <c r="W45" s="116" t="str">
        <f>IFERROR(INDEX(Расходка[Наименование расходного материала],MATCH(Расходка[[#This Row],[№]],Поиск_расходки[Индекс6],0)),"")</f>
        <v>BMS, Integtity</v>
      </c>
      <c r="X45" s="116" t="str">
        <f>IFERROR(INDEX(Расходка[Наименование расходного материала],MATCH(Расходка[[#This Row],[№]],Поиск_расходки[Индекс7],0)),"")</f>
        <v>BMS, Integtity</v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445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45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>DES, Calipso</v>
      </c>
      <c r="W46" s="116" t="str">
        <f>IFERROR(INDEX(Расходка[Наименование расходного материала],MATCH(Расходка[[#This Row],[№]],Поиск_расходки[Индекс6],0)),"")</f>
        <v>DES, Calipso</v>
      </c>
      <c r="X46" s="116" t="str">
        <f>IFERROR(INDEX(Расходка[Наименование расходного материала],MATCH(Расходка[[#This Row],[№]],Поиск_расходки[Индекс7],0)),"")</f>
        <v>DES, Calipso</v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446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46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>DES, NanoMed</v>
      </c>
      <c r="W47" s="116" t="str">
        <f>IFERROR(INDEX(Расходка[Наименование расходного материала],MATCH(Расходка[[#This Row],[№]],Поиск_расходки[Индекс6],0)),"")</f>
        <v>DES, NanoMed</v>
      </c>
      <c r="X47" s="116" t="str">
        <f>IFERROR(INDEX(Расходка[Наименование расходного материала],MATCH(Расходка[[#This Row],[№]],Поиск_расходки[Индекс7],0)),"")</f>
        <v>DES, NanoMed</v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447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1</v>
      </c>
      <c r="I48" s="117">
        <f>IF(ISNUMBER(SEARCH('Карта учёта'!$B$17,Расходка[[#This Row],[Наименование расходного материала]])),MAX($I$1:I47)+1,0)</f>
        <v>47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8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8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448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48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>DES, Yukon Chrome PC</v>
      </c>
      <c r="W49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49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449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49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>DES, Firehawk</v>
      </c>
      <c r="W50" s="116" t="str">
        <f>IFERROR(INDEX(Расходка[Наименование расходного материала],MATCH(Расходка[[#This Row],[№]],Поиск_расходки[Индекс6],0)),"")</f>
        <v>DES, Firehawk</v>
      </c>
      <c r="X50" s="116" t="str">
        <f>IFERROR(INDEX(Расходка[Наименование расходного материала],MATCH(Расходка[[#This Row],[№]],Поиск_расходки[Индекс7],0)),"")</f>
        <v>DES, Firehawk</v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450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50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>DES, Resolute Onyx</v>
      </c>
      <c r="W51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1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451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51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>Guidezilla™ II 6F</v>
      </c>
      <c r="W52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2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452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52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>Telescope ™ II 6F</v>
      </c>
      <c r="W53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3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453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53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>Launcher 6F AL 1</v>
      </c>
      <c r="W54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54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454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54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>Launcher 6F AL 2</v>
      </c>
      <c r="W55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55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455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55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>Launcher 6F EBU 3.5</v>
      </c>
      <c r="W56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56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456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1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56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>Launcher 6F EBU 4.0</v>
      </c>
      <c r="W57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57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457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57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>Launcher 6F JL 3.5</v>
      </c>
      <c r="W58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58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458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58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>Launcher 6F JL 4.0</v>
      </c>
      <c r="W59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59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459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59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>Launcher 6F JL 4.5</v>
      </c>
      <c r="W60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0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460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60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>Launcher 6F JR 3.5</v>
      </c>
      <c r="W61" s="116" t="str">
        <f>IFERROR(INDEX(Расходка[Наименование расходного материала],MATCH(Расходка[[#This Row],[№]],Поиск_расходки[Индекс6],0)),"")</f>
        <v>Launcher 6F JR 3.5</v>
      </c>
      <c r="X61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421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61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>Launcher 6F JR 4.0</v>
      </c>
      <c r="W62" s="116" t="str">
        <f>IFERROR(INDEX(Расходка[Наименование расходного материала],MATCH(Расходка[[#This Row],[№]],Поиск_расходки[Индекс6],0)),"")</f>
        <v>Launcher 6F JR 4.0</v>
      </c>
      <c r="X62" s="116" t="str">
        <f>IFERROR(INDEX(Расходка[Наименование расходного материала],MATCH(Расходка[[#This Row],[№]],Поиск_расходки[Индекс7],0)),"")</f>
        <v>Launcher 6F JR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461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62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>Launcher 7F JL 3.5</v>
      </c>
      <c r="W63" s="116" t="str">
        <f>IFERROR(INDEX(Расходка[Наименование расходного материала],MATCH(Расходка[[#This Row],[№]],Поиск_расходки[Индекс6],0)),"")</f>
        <v>Launcher 7F JL 3.5</v>
      </c>
      <c r="X63" s="116" t="str">
        <f>IFERROR(INDEX(Расходка[Наименование расходного материала],MATCH(Расходка[[#This Row],[№]],Поиск_расходки[Индекс7],0)),"")</f>
        <v>Launcher 7F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462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63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>Launcher 7F JL 4.0</v>
      </c>
      <c r="W64" s="116" t="str">
        <f>IFERROR(INDEX(Расходка[Наименование расходного материала],MATCH(Расходка[[#This Row],[№]],Поиск_расходки[Индекс6],0)),"")</f>
        <v>Launcher 7F JL 4.0</v>
      </c>
      <c r="X64" s="116" t="str">
        <f>IFERROR(INDEX(Расходка[Наименование расходного материала],MATCH(Расходка[[#This Row],[№]],Поиск_расходки[Индекс7],0)),"")</f>
        <v>Launcher 7F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463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64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>Angio-Seal™ VIP</v>
      </c>
      <c r="W65" s="116" t="str">
        <f>IFERROR(INDEX(Расходка[Наименование расходного материала],MATCH(Расходка[[#This Row],[№]],Поиск_расходки[Индекс6],0)),"")</f>
        <v>Angio-Seal™ VIP</v>
      </c>
      <c r="X65" s="116" t="str">
        <f>IFERROR(INDEX(Расходка[Наименование расходного материала],MATCH(Расходка[[#This Row],[№]],Поиск_расходки[Индекс7],0)),"")</f>
        <v>Angio-Seal™ VIP</v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464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465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466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467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468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469</v>
      </c>
    </row>
    <row r="71" spans="1:33" x14ac:dyDescent="0.25">
      <c r="AF71" s="4" t="s">
        <v>6</v>
      </c>
      <c r="AG71" s="4" t="s">
        <v>424</v>
      </c>
    </row>
    <row r="72" spans="1:33" x14ac:dyDescent="0.25">
      <c r="AF72" s="4" t="s">
        <v>6</v>
      </c>
      <c r="AG72" s="4" t="s">
        <v>470</v>
      </c>
    </row>
    <row r="73" spans="1:33" x14ac:dyDescent="0.25">
      <c r="AF73" s="4" t="s">
        <v>6</v>
      </c>
      <c r="AG73" s="4" t="s">
        <v>425</v>
      </c>
    </row>
    <row r="74" spans="1:33" x14ac:dyDescent="0.25">
      <c r="AF74" s="4" t="s">
        <v>6</v>
      </c>
      <c r="AG74" s="4" t="s">
        <v>471</v>
      </c>
    </row>
    <row r="75" spans="1:33" x14ac:dyDescent="0.25">
      <c r="AF75" s="4" t="s">
        <v>6</v>
      </c>
      <c r="AG75" s="4" t="s">
        <v>472</v>
      </c>
    </row>
    <row r="76" spans="1:33" x14ac:dyDescent="0.25">
      <c r="AF76" s="4" t="s">
        <v>6</v>
      </c>
      <c r="AG76" s="4" t="s">
        <v>473</v>
      </c>
    </row>
    <row r="77" spans="1:33" x14ac:dyDescent="0.25">
      <c r="AF77" s="4" t="s">
        <v>6</v>
      </c>
      <c r="AG77" s="4" t="s">
        <v>474</v>
      </c>
    </row>
    <row r="78" spans="1:33" x14ac:dyDescent="0.25">
      <c r="AF78" s="4" t="s">
        <v>6</v>
      </c>
      <c r="AG78" s="4" t="s">
        <v>475</v>
      </c>
    </row>
    <row r="79" spans="1:33" x14ac:dyDescent="0.25">
      <c r="AF79" s="4" t="s">
        <v>6</v>
      </c>
      <c r="AG79" s="4" t="s">
        <v>476</v>
      </c>
    </row>
    <row r="80" spans="1:33" x14ac:dyDescent="0.25">
      <c r="AF80" s="4" t="s">
        <v>6</v>
      </c>
      <c r="AG80" s="4" t="s">
        <v>477</v>
      </c>
    </row>
    <row r="81" spans="32:33" x14ac:dyDescent="0.25">
      <c r="AF81" s="4" t="s">
        <v>6</v>
      </c>
      <c r="AG81" s="4" t="s">
        <v>478</v>
      </c>
    </row>
    <row r="82" spans="32:33" x14ac:dyDescent="0.25">
      <c r="AF82" s="4" t="s">
        <v>6</v>
      </c>
      <c r="AG82" s="4" t="s">
        <v>479</v>
      </c>
    </row>
    <row r="83" spans="32:33" x14ac:dyDescent="0.25">
      <c r="AF83" s="4" t="s">
        <v>6</v>
      </c>
      <c r="AG83" s="4" t="s">
        <v>480</v>
      </c>
    </row>
    <row r="84" spans="32:33" x14ac:dyDescent="0.25">
      <c r="AF84" s="4" t="s">
        <v>6</v>
      </c>
      <c r="AG84" s="4" t="s">
        <v>431</v>
      </c>
    </row>
    <row r="85" spans="32:33" x14ac:dyDescent="0.25">
      <c r="AF85" s="4" t="s">
        <v>6</v>
      </c>
      <c r="AG85" s="4" t="s">
        <v>432</v>
      </c>
    </row>
    <row r="86" spans="32:33" x14ac:dyDescent="0.25">
      <c r="AF86" s="4" t="s">
        <v>6</v>
      </c>
      <c r="AG86" s="4" t="s">
        <v>481</v>
      </c>
    </row>
    <row r="87" spans="32:33" x14ac:dyDescent="0.25">
      <c r="AF87" s="4" t="s">
        <v>6</v>
      </c>
      <c r="AG87" s="4" t="s">
        <v>482</v>
      </c>
    </row>
    <row r="88" spans="32:33" x14ac:dyDescent="0.25">
      <c r="AF88" s="4" t="s">
        <v>6</v>
      </c>
      <c r="AG88" s="4" t="s">
        <v>483</v>
      </c>
    </row>
    <row r="89" spans="32:33" x14ac:dyDescent="0.25">
      <c r="AF89" s="4" t="s">
        <v>6</v>
      </c>
      <c r="AG89" s="4" t="s">
        <v>484</v>
      </c>
    </row>
    <row r="90" spans="32:33" x14ac:dyDescent="0.25">
      <c r="AF90" s="4" t="s">
        <v>6</v>
      </c>
      <c r="AG90" s="4" t="s">
        <v>485</v>
      </c>
    </row>
    <row r="91" spans="32:33" x14ac:dyDescent="0.25">
      <c r="AF91" s="4" t="s">
        <v>6</v>
      </c>
      <c r="AG91" s="4" t="s">
        <v>486</v>
      </c>
    </row>
    <row r="92" spans="32:33" x14ac:dyDescent="0.25">
      <c r="AF92" s="4" t="s">
        <v>6</v>
      </c>
      <c r="AG92" s="4" t="s">
        <v>487</v>
      </c>
    </row>
    <row r="93" spans="32:33" x14ac:dyDescent="0.25">
      <c r="AF93" s="4" t="s">
        <v>6</v>
      </c>
      <c r="AG93" s="4" t="s">
        <v>488</v>
      </c>
    </row>
    <row r="94" spans="32:33" x14ac:dyDescent="0.25">
      <c r="AF94" s="4" t="s">
        <v>6</v>
      </c>
      <c r="AG94" s="4" t="s">
        <v>435</v>
      </c>
    </row>
    <row r="95" spans="32:33" x14ac:dyDescent="0.25">
      <c r="AF95" s="4" t="s">
        <v>6</v>
      </c>
      <c r="AG95" s="4" t="s">
        <v>436</v>
      </c>
    </row>
    <row r="96" spans="32:33" x14ac:dyDescent="0.25">
      <c r="AF96" s="4" t="s">
        <v>6</v>
      </c>
      <c r="AG96" s="4" t="s">
        <v>489</v>
      </c>
    </row>
    <row r="97" spans="32:33" x14ac:dyDescent="0.25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514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510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2023-07-06T12:08:51Z</cp:lastPrinted>
  <dcterms:created xsi:type="dcterms:W3CDTF">2015-06-05T18:19:34Z</dcterms:created>
  <dcterms:modified xsi:type="dcterms:W3CDTF">2023-07-06T12:08:53Z</dcterms:modified>
</cp:coreProperties>
</file>