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D1296049-6883-4DD2-BF61-83F276D354FB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7" i="3"/>
  <c r="A18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<sst xmlns="http://schemas.openxmlformats.org/spreadsheetml/2006/main" count="864" uniqueCount="528">
  <si>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</si>
  <si>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</si>
  <si>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</si>
  <si>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</si>
  <si>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</si>
  <si>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</si>
  <si>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</si>
  <si>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</si>
  <si>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</si>
  <si>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</si>
  <si>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</si>
  <si>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</si>
  <si>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</si>
  <si>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</si>
  <si>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</si>
  <si>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</si>
  <si>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</si>
  <si>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</si>
  <si>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</si>
  <si>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</si>
  <si>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</si>
  <si>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</si>
  <si>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</si>
  <si>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</si>
  <si>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</si>
  <si>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</si>
  <si>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</si>
  <si>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</si>
  <si>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</si>
  <si>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</si>
  <si>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</si>
  <si>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</si>
  <si>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</si>
  <si>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</si>
  <si>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</si>
  <si>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</si>
  <si>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</si>
  <si>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</si>
  <si>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</si>
  <si>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</si>
  <si>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</si>
  <si>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</si>
  <si>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</si>
  <si>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</si>
  <si>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</si>
  <si>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</si>
  <si>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</si>
  <si>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</si>
  <si>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</si>
  <si>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</si>
  <si>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</si>
  <si>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</si>
  <si>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</si>
  <si>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</si>
  <si>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</si>
  <si>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</si>
  <si>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</si>
  <si>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</si>
  <si>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</si>
  <si>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</si>
  <si>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</si>
  <si>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</si>
  <si>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</si>
  <si>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</si>
  <si>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</si>
  <si>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</si>
  <si>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</si>
  <si>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</si>
  <si>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</si>
  <si>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</si>
  <si>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</si>
  <si>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</si>
  <si>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</si>
  <si>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</si>
  <si>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</si>
  <si>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</si>
  <si>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</si>
  <si>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</si>
  <si>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</si>
  <si>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</si>
  <si>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</si>
  <si>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</si>
  <si>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</si>
  <si>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</si>
  <si>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</si>
  <si>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</si>
  <si>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</si>
  <si>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</si>
  <si>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</si>
  <si>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</si>
  <si>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</si>
  <si>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</si>
  <si>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</si>
  <si>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</si>
  <si>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</si>
  <si>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</si>
  <si>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</si>
  <si>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</si>
  <si>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</si>
  <si>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</si>
  <si>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</si>
  <si>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</si>
  <si>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</si>
  <si>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</si>
  <si>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</si>
  <si>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</si>
  <si>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</si>
  <si>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</si>
  <si>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</si>
  <si>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</si>
  <si>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</si>
  <si>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</si>
  <si>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</si>
  <si>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</si>
  <si>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</si>
  <si>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</si>
  <si>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</si>
  <si>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</si>
  <si>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</si>
  <si>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</si>
  <si>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</si>
  <si>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</si>
  <si>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</si>
  <si>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</si>
  <si>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</si>
  <si>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</si>
  <si>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</si>
  <si>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</si>
  <si>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</si>
  <si>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</si>
  <si>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</si>
  <si>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</si>
  <si>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</si>
  <si>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</si>
  <si>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</si>
  <si>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</si>
  <si>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</si>
  <si>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</si>
  <si>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</si>
  <si>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</si>
  <si>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</si>
  <si>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</si>
  <si>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</si>
  <si>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</si>
  <si>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</si>
  <si>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</si>
  <si>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</si>
  <si>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</si>
  <si>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</si>
  <si>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</si>
  <si>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</si>
  <si>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</si>
  <si>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</si>
  <si>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</si>
  <si>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</si>
  <si>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</si>
  <si>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</si>
  <si>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</si>
  <si>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</si>
  <si>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</si>
  <si>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</si>
  <si>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</si>
  <si>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</si>
  <si>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</si>
  <si>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</si>
  <si>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</si>
  <si>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</si>
  <si>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</si>
  <si>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</si>
  <si>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</si>
  <si>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</si>
  <si>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</si>
  <si>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</si>
  <si>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</si>
  <si>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</si>
  <si>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</si>
  <si>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</si>
  <si>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</si>
  <si>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</si>
  <si>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</si>
  <si>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</si>
  <si>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</si>
  <si>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</si>
  <si>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</si>
  <si>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</si>
  <si>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</si>
  <si>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</si>
  <si>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</si>
  <si>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</si>
  <si>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</si>
  <si>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</si>
  <si>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</si>
  <si>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</si>
  <si>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</si>
  <si>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</si>
  <si>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</si>
  <si>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</si>
  <si>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</si>
  <si>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</si>
  <si>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</si>
  <si>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</si>
  <si>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</si>
  <si>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</si>
  <si>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</si>
  <si>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</si>
  <si>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</si>
  <si>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</si>
  <si>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</si>
  <si>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</si>
  <si>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</si>
  <si>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</si>
  <si>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</si>
  <si>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</si>
  <si>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</si>
  <si>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</si>
  <si>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</si>
  <si>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</si>
  <si>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</si>
  <si>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</si>
  <si>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</si>
  <si>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</si>
  <si>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</si>
  <si>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</si>
  <si>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</si>
  <si>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</si>
  <si>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</si>
  <si>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</si>
  <si>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</si>
  <si>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</si>
  <si>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</si>
  <si>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</si>
  <si>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</si>
  <si>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</si>
  <si>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</si>
  <si>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</si>
  <si>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</si>
  <si>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</si>
  <si>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</si>
  <si>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</si>
  <si>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</si>
  <si>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</si>
  <si>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</si>
  <si>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</si>
  <si>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</si>
  <si>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</si>
  <si>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</si>
  <si>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</si>
  <si>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</si>
  <si>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</si>
  <si>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</si>
  <si>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</si>
  <si>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</si>
  <si>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</si>
  <si>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</si>
  <si>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</si>
  <si>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</si>
  <si>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</si>
  <si>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</si>
  <si>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</si>
  <si>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</si>
  <si>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</si>
  <si>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</si>
  <si>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</si>
  <si>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</si>
  <si>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</si>
  <si>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</si>
  <si>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</si>
  <si>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</si>
  <si>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</si>
  <si>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</si>
  <si>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</si>
  <si>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</si>
  <si>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</si>
  <si>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</si>
  <si>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</si>
  <si>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</si>
  <si>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</si>
  <si>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</si>
  <si>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</si>
  <si>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</si>
  <si>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</si>
  <si>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</si>
  <si>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</si>
  <si>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</si>
  <si>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</si>
  <si>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</si>
  <si>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</si>
  <si>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</si>
  <si>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</si>
  <si>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</si>
  <si>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</si>
  <si>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</si>
  <si>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</si>
  <si>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</si>
  <si>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</si>
  <si>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</si>
  <si>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</si>
  <si>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</si>
  <si>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</si>
  <si>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</si>
  <si>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</si>
  <si>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</si>
  <si>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</si>
  <si>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</si>
  <si>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</si>
  <si>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</si>
  <si>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</si>
  <si>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</si>
  <si>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</si>
  <si>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</si>
  <si>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</si>
  <si>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</si>
  <si>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</si>
  <si>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</si>
  <si>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</si>
  <si>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</si>
  <si>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</si>
  <si>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</si>
  <si>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</si>
  <si>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</si>
  <si>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</si>
  <si>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</si>
  <si>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</si>
  <si>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</si>
  <si>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</si>
  <si>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</si>
  <si>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</si>
  <si>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</si>
  <si>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</si>
  <si>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</si>
  <si>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</si>
  <si>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</si>
  <si>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</si>
  <si>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</si>
  <si>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</si>
  <si>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</si>
  <si>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</si>
  <si>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</si>
  <si>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</si>
  <si>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</si>
  <si>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</si>
  <si>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</si>
  <si>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</si>
  <si>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</si>
  <si>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</si>
  <si>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</si>
  <si>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</si>
  <si>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</si>
  <si>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</si>
  <si>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</si>
  <si>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</si>
  <si>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</si>
  <si>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</si>
  <si>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</si>
  <si>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</si>
  <si>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</si>
  <si>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</si>
  <si>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</si>
  <si>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</si>
  <si>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</si>
  <si>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</si>
  <si>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</si>
  <si>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</si>
  <si>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</si>
  <si>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</si>
  <si>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</si>
  <si>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</si>
  <si>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</si>
  <si>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</si>
  <si>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</si>
  <si>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</si>
  <si>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</si>
  <si>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</si>
  <si>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</si>
  <si>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</si>
  <si>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</si>
  <si>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</si>
  <si>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</si>
  <si>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</si>
  <si>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</si>
  <si>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</si>
  <si>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</si>
  <si>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</si>
  <si>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</si>
  <si>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</si>
  <si>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</si>
  <si>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</si>
  <si>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</si>
  <si>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</si>
  <si>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</si>
  <si>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</si>
  <si>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</si>
  <si>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</si>
  <si>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</si>
  <si>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</si>
  <si>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</si>
  <si>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</si>
  <si>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</si>
  <si>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</si>
  <si>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</si>
  <si>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</si>
  <si>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</si>
  <si>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</si>
  <si>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</si>
  <si>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</si>
  <si>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</si>
  <si>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</si>
  <si>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</si>
  <si>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</si>
  <si>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</si>
  <si>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</si>
  <si>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</si>
  <si>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</si>
  <si>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</si>
  <si>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</si>
  <si>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</si>
  <si>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</si>
  <si>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</si>
  <si>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</si>
  <si>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</si>
  <si>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</si>
  <si>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</si>
  <si>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</si>
  <si>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</si>
  <si>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</si>
  <si>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</si>
  <si>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</si>
  <si>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</si>
  <si>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</si>
  <si>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</si>
  <si>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</si>
  <si>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</si>
  <si>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</si>
  <si>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</si>
  <si>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</si>
  <si>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</si>
  <si>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</si>
  <si>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</si>
  <si>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</si>
  <si>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</si>
  <si>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</si>
  <si>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</si>
  <si>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</si>
  <si>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</si>
  <si>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</si>
  <si>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</si>
  <si>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</si>
  <si>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</si>
  <si>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</si>
  <si>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</si>
  <si>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</si>
  <si>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</si>
  <si>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</si>
  <si>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</si>
  <si>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</si>
  <si>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</si>
  <si>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</si>
  <si>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</si>
  <si>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</si>
  <si>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</si>
  <si>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</si>
  <si>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</si>
  <si>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</si>
  <si>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</si>
  <si>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</si>
  <si>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</si>
  <si>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</si>
  <si>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</si>
  <si>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</si>
  <si>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</si>
  <si>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</si>
  <si>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</si>
  <si>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</si>
  <si>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</si>
  <si>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</si>
  <si>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</si>
  <si>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</si>
  <si>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</si>
  <si>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</si>
  <si>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</si>
  <si>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</si>
  <si>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</si>
  <si>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</si>
  <si>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</si>
  <si>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</si>
  <si>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</si>
  <si>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</si>
  <si>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</si>
  <si>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</si>
  <si>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</si>
  <si>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</si>
  <si>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</si>
  <si>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</si>
  <si>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</si>
  <si>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</si>
  <si>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</si>
  <si>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</si>
  <si>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</si>
  <si>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</si>
  <si>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</si>
  <si>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</si>
  <si>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</si>
  <si>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</si>
  <si>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</si>
  <si>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</si>
  <si>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</si>
  <si>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</si>
  <si>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</si>
  <si>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</si>
  <si>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</si>
  <si>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</si>
  <si>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</si>
  <si>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</si>
  <si>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</si>
  <si>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>Правый</t>
  </si>
  <si>
    <t xml:space="preserve">SCW Индефлятор 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</si>
  <si>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</si>
  <si>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50 ml</t>
  </si>
  <si>
    <t>11:00</t>
  </si>
  <si>
    <t>проходим, контуры ровные.</t>
  </si>
  <si>
    <t>стенозы устья и проксимального сегмента до 30%, пролонгированный миокардиальный мостик на протяжении среднего сегмента с компрессией в систолу 50%. Антеградный кровоток TIMI III</t>
  </si>
  <si>
    <t>стеноз устья 50%, стенозы среднего сегмента 40%.  Антеградный кровоток TIMI III</t>
  </si>
  <si>
    <t>Совместно с д/кардиологом: с учетом клинических данных, ЭКГ и КАГ рекомендована ЧТКА в зоне бифуркации ВТК-ОА</t>
  </si>
  <si>
    <t>200 ml</t>
  </si>
  <si>
    <t>2,25 - 26</t>
  </si>
  <si>
    <t>Балакирев Ю.Ю.</t>
  </si>
  <si>
    <t>Устье ЛКА катетеризировано проводниковым катетером Launcher JL 3,5 6Fr. Коронарные проводники Fielder заведены в дистальный сегмент ВТК и ОА. Предилатация субокклюзирующего стеноза прокс/3 доминантной ВТК БК Коибри 1.5-15, давлением 14. В зоне бифуркации выполнено Prov/ стентирования: имплантация DES  Resolute Integtity 2.25-26 мм  из ВТК в прокс.сегмент  ОА с покрытием остаточного значимого стеноза ВТК. Рекроссинг проводников. Дилатация ячейки стента и ОА в зоне бифуркации БК Колибри 1.5-15, давлением 14 атм, длит. 1 мин. Далее завершающая kissing баллонная дилатация БК 2.25-26 (от стента) и БК 1.5-15, давлением 12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ВТК и ОА восстановлен до TIMI III,  ОА в зоне бифуркации с остаточным стенозом 50%, без признаков краевых диссекций и тромбирования. Ангиографический удовлетворительный. Пациент в стабильном состоянии транспортируется в ПРИТ для дальнейшего наблюдения и лечения.</t>
  </si>
  <si>
    <t>представлена доминантной ВТК со стенозом прокс/3 95%. После отхождения ВТК определяется в зоне бифуркации стеноз  ОА  80% (бифуркационный стеноз ВТК-ОА - 0,1,1).  Антеградный кровоток TIMI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</si>
</sst>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2" sqref="P12:P1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0.85763888888888884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0.86458333333333337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 x14ac:dyDescent="0.3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 x14ac:dyDescent="0.25">
      <c r="A12" s="81" t="s">
        <v>8</v>
      </c>
      <c r="B12" s="82">
        <v>23043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22248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405</v>
      </c>
      <c r="H16" s="165">
        <v>3800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7.22</v>
      </c>
    </row>
    <row r="18" spans="1:8" ht="14.45" customHeight="1" x14ac:dyDescent="0.25">
      <c r="A18" s="57" t="s">
        <v>188</v>
      </c>
      <c r="B18" s="87" t="s">
        <v>514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527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521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522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517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L37" sqref="L3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209</v>
      </c>
      <c r="D8" s="234"/>
      <c r="E8" s="234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0.86458333333333337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0.90277777777777779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3.819444444444442E-2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Балакирев Ю.Ю.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23043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60</v>
      </c>
      <c r="H18" s="39"/>
    </row>
    <row r="19" spans="1:8" ht="14.45" customHeight="1" x14ac:dyDescent="0.25">
      <c r="A19" s="15" t="s">
        <v>12</v>
      </c>
      <c r="B19" s="68">
        <f>КАГ!B14</f>
        <v>22248</v>
      </c>
      <c r="C19" s="69"/>
      <c r="D19" s="69"/>
      <c r="E19" s="69"/>
      <c r="F19" s="69"/>
      <c r="G19" s="166" t="s">
        <v>403</v>
      </c>
      <c r="H19" s="181" t="str">
        <f>КАГ!H15</f>
        <v>11:00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405</v>
      </c>
      <c r="H20" s="182">
        <f>КАГ!H16</f>
        <v>3800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392</v>
      </c>
      <c r="H21" s="169">
        <f>КАГ!H17</f>
        <v>7.22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513</v>
      </c>
      <c r="C40" s="120"/>
      <c r="D40" s="239" t="s">
        <v>516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523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C23" sqref="C23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45154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Балакирев Ю.Ю.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23043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 x14ac:dyDescent="0.25">
      <c r="A7" s="38"/>
      <c r="C7" s="101" t="s">
        <v>12</v>
      </c>
      <c r="D7" s="103">
        <f>КАГ!$B$14</f>
        <v>22248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45154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515</v>
      </c>
      <c r="C13" s="188"/>
      <c r="D13" s="141">
        <v>2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328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407</v>
      </c>
      <c r="D16" s="141">
        <v>2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36" t="s">
        <v>524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83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7" xr:uid="{00000000-0002-0000-0200-000007000000}">
      <formula1>ВЫП.Список_Расходка_6</formula1>
    </dataValidation>
    <dataValidation type="list" allowBlank="1" showInputMessage="1" sqref="B18" xr:uid="{00000000-0002-0000-0200-000008000000}">
      <formula1>ВЫП.Список_Расходка_7</formula1>
    </dataValidation>
    <dataValidation type="list" allowBlank="1" showInputMessage="1" sqref="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учёта'!$B$17,Расходка[[#This Row],[Наименование расходного материала]])),MAX($J$1:J1)+1,0)</f>
        <v>0</v>
      </c>
      <c r="K2" s="116">
        <f>IF(ISNUMBER(SEARCH('Карта учёта'!$B$18,Расходка[[#This Row],[Наименование расходного материала]])),MAX($K$1:K1)+1,0)</f>
        <v>1</v>
      </c>
      <c r="L2" s="116">
        <f>IF(ISNUMBER(SEARCH('Карта учёта'!$B$19,Расходка[[#This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500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учёта'!$B$17,Расходка[[#This Row],[Наименование расходного материала]])),MAX($J$1:J2)+1,0)</f>
        <v>0</v>
      </c>
      <c r="K3" s="116">
        <f>IF(ISNUMBER(SEARCH('Карта учёта'!$B$18,Расходка[[#This Row],[Наименование расходного материала]])),MAX($K$1:K2)+1,0)</f>
        <v>2</v>
      </c>
      <c r="L3" s="116">
        <f>IF(ISNUMBER(SEARCH('Карта учёта'!$B$19,Расходка[[#This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493</v>
      </c>
      <c r="AO3" t="s">
        <v>501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учёта'!$B$17,Расходка[[#This Row],[Наименование расходного материала]])),MAX($J$1:J3)+1,0)</f>
        <v>0</v>
      </c>
      <c r="K4" s="116">
        <f>IF(ISNUMBER(SEARCH('Карта учёта'!$B$18,Расходка[[#This Row],[Наименование расходного материала]])),MAX($K$1:K3)+1,0)</f>
        <v>3</v>
      </c>
      <c r="L4" s="116">
        <f>IF(ISNUMBER(SEARCH('Карта учёта'!$B$19,Расходка[[#This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506</v>
      </c>
      <c r="AO4" t="s">
        <v>503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учёта'!$B$17,Расходка[[#This Row],[Наименование расходного материала]])),MAX($J$1:J4)+1,0)</f>
        <v>0</v>
      </c>
      <c r="K5" s="116">
        <f>IF(ISNUMBER(SEARCH('Карта учёта'!$B$18,Расходка[[#This Row],[Наименование расходного материала]])),MAX($K$1:K4)+1,0)</f>
        <v>4</v>
      </c>
      <c r="L5" s="116">
        <f>IF(ISNUMBER(SEARCH('Карта учёта'!$B$19,Расходка[[#This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502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учёта'!$B$17,Расходка[[#This Row],[Наименование расходного материала]])),MAX($J$1:J5)+1,0)</f>
        <v>0</v>
      </c>
      <c r="K6" s="116">
        <f>IF(ISNUMBER(SEARCH('Карта учёта'!$B$18,Расходка[[#This Row],[Наименование расходного материала]])),MAX($K$1:K5)+1,0)</f>
        <v>5</v>
      </c>
      <c r="L6" s="116">
        <f>IF(ISNUMBER(SEARCH('Карта учёта'!$B$19,Расходка[[#This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505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учёта'!$B$17,Расходка[[#This Row],[Наименование расходного материала]])),MAX($J$1:J6)+1,0)</f>
        <v>0</v>
      </c>
      <c r="K7" s="116">
        <f>IF(ISNUMBER(SEARCH('Карта учёта'!$B$18,Расходка[[#This Row],[Наименование расходного материала]])),MAX($K$1:K6)+1,0)</f>
        <v>6</v>
      </c>
      <c r="L7" s="116">
        <f>IF(ISNUMBER(SEARCH('Карта учёта'!$B$19,Расходка[[#This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499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учёта'!$B$17,Расходка[[#This Row],[Наименование расходного материала]])),MAX($J$1:J7)+1,0)</f>
        <v>0</v>
      </c>
      <c r="K8" s="116">
        <f>IF(ISNUMBER(SEARCH('Карта учёта'!$B$18,Расходка[[#This Row],[Наименование расходного материала]])),MAX($K$1:K7)+1,0)</f>
        <v>7</v>
      </c>
      <c r="L8" s="116">
        <f>IF(ISNUMBER(SEARCH('Карта учёта'!$B$19,Расходка[[#This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учёта'!$B$17,Расходка[[#This Row],[Наименование расходного материала]])),MAX($J$1:J8)+1,0)</f>
        <v>0</v>
      </c>
      <c r="K9" s="116">
        <f>IF(ISNUMBER(SEARCH('Карта учёта'!$B$18,Расходка[[#This Row],[Наименование расходного материала]])),MAX($K$1:K8)+1,0)</f>
        <v>8</v>
      </c>
      <c r="L9" s="116">
        <f>IF(ISNUMBER(SEARCH('Карта учёта'!$B$19,Расходка[[#This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учёта'!$B$17,Расходка[[#This Row],[Наименование расходного материала]])),MAX($J$1:J9)+1,0)</f>
        <v>0</v>
      </c>
      <c r="K10" s="116">
        <f>IF(ISNUMBER(SEARCH('Карта учёта'!$B$18,Расходка[[#This Row],[Наименование расходного материала]])),MAX($K$1:K9)+1,0)</f>
        <v>9</v>
      </c>
      <c r="L10" s="116">
        <f>IF(ISNUMBER(SEARCH('Карта учёта'!$B$19,Расходка[[#This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учёта'!$B$17,Расходка[[#This Row],[Наименование расходного материала]])),MAX($J$1:J10)+1,0)</f>
        <v>0</v>
      </c>
      <c r="K11" s="116">
        <f>IF(ISNUMBER(SEARCH('Карта учёта'!$B$18,Расходка[[#This Row],[Наименование расходного материала]])),MAX($K$1:K10)+1,0)</f>
        <v>10</v>
      </c>
      <c r="L11" s="116">
        <f>IF(ISNUMBER(SEARCH('Карта учёта'!$B$19,Расходка[[#This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учёта'!$B$17,Расходка[[#This Row],[Наименование расходного материала]])),MAX($J$1:J11)+1,0)</f>
        <v>0</v>
      </c>
      <c r="K12" s="116">
        <f>IF(ISNUMBER(SEARCH('Карта учёта'!$B$18,Расходка[[#This Row],[Наименование расходного материала]])),MAX($K$1:K11)+1,0)</f>
        <v>11</v>
      </c>
      <c r="L12" s="116">
        <f>IF(ISNUMBER(SEARCH('Карта учёта'!$B$19,Расходка[[#This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учёта'!$B$17,Расходка[[#This Row],[Наименование расходного материала]])),MAX($J$1:J12)+1,0)</f>
        <v>0</v>
      </c>
      <c r="K13" s="116">
        <f>IF(ISNUMBER(SEARCH('Карта учёта'!$B$18,Расходка[[#This Row],[Наименование расходного материала]])),MAX($K$1:K12)+1,0)</f>
        <v>12</v>
      </c>
      <c r="L13" s="116">
        <f>IF(ISNUMBER(SEARCH('Карта учёта'!$B$19,Расходка[[#This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учёта'!$B$17,Расходка[[#This Row],[Наименование расходного материала]])),MAX($J$1:J13)+1,0)</f>
        <v>0</v>
      </c>
      <c r="K14" s="116">
        <f>IF(ISNUMBER(SEARCH('Карта учёта'!$B$18,Расходка[[#This Row],[Наименование расходного материала]])),MAX($K$1:K13)+1,0)</f>
        <v>13</v>
      </c>
      <c r="L14" s="116">
        <f>IF(ISNUMBER(SEARCH('Карта учёта'!$B$19,Расходка[[#This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учёта'!$B$17,Расходка[[#This Row],[Наименование расходного материала]])),MAX($J$1:J14)+1,0)</f>
        <v>0</v>
      </c>
      <c r="K15" s="116">
        <f>IF(ISNUMBER(SEARCH('Карта учёта'!$B$18,Расходка[[#This Row],[Наименование расходного материала]])),MAX($K$1:K14)+1,0)</f>
        <v>14</v>
      </c>
      <c r="L15" s="116">
        <f>IF(ISNUMBER(SEARCH('Карта учёта'!$B$19,Расходка[[#This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учёта'!$B$17,Расходка[[#This Row],[Наименование расходного материала]])),MAX($J$1:J15)+1,0)</f>
        <v>0</v>
      </c>
      <c r="K16" s="116">
        <f>IF(ISNUMBER(SEARCH('Карта учёта'!$B$18,Расходка[[#This Row],[Наименование расходного материала]])),MAX($K$1:K15)+1,0)</f>
        <v>15</v>
      </c>
      <c r="L16" s="116">
        <f>IF(ISNUMBER(SEARCH('Карта учёта'!$B$19,Расходка[[#This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учёта'!$B$17,Расходка[[#This Row],[Наименование расходного материала]])),MAX($J$1:J16)+1,0)</f>
        <v>0</v>
      </c>
      <c r="K17" s="116">
        <f>IF(ISNUMBER(SEARCH('Карта учёта'!$B$18,Расходка[[#This Row],[Наименование расходного материала]])),MAX($K$1:K16)+1,0)</f>
        <v>16</v>
      </c>
      <c r="L17" s="116">
        <f>IF(ISNUMBER(SEARCH('Карта учёта'!$B$19,Расходка[[#This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учёта'!$B$17,Расходка[[#This Row],[Наименование расходного материала]])),MAX($J$1:J17)+1,0)</f>
        <v>0</v>
      </c>
      <c r="K18" s="116">
        <f>IF(ISNUMBER(SEARCH('Карта учёта'!$B$18,Расходка[[#This Row],[Наименование расходного материала]])),MAX($K$1:K17)+1,0)</f>
        <v>17</v>
      </c>
      <c r="L18" s="116">
        <f>IF(ISNUMBER(SEARCH('Карта учёта'!$B$19,Расходка[[#This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 x14ac:dyDescent="0.25">
      <c r="A19">
        <v>18</v>
      </c>
      <c r="B19" t="s">
        <v>306</v>
      </c>
      <c r="C19" t="s">
        <v>509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учёта'!$B$17,Расходка[[#This Row],[Наименование расходного материала]])),MAX($J$1:J18)+1,0)</f>
        <v>0</v>
      </c>
      <c r="K19" s="116">
        <f>IF(ISNUMBER(SEARCH('Карта учёта'!$B$18,Расходка[[#This Row],[Наименование расходного материала]])),MAX($K$1:K18)+1,0)</f>
        <v>18</v>
      </c>
      <c r="L19" s="116">
        <f>IF(ISNUMBER(SEARCH('Карта учёта'!$B$19,Расходка[[#This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учёта'!$B$17,Расходка[[#This Row],[Наименование расходного материала]])),MAX($J$1:J19)+1,0)</f>
        <v>0</v>
      </c>
      <c r="K20" s="116">
        <f>IF(ISNUMBER(SEARCH('Карта учёта'!$B$18,Расходка[[#This Row],[Наименование расходного материала]])),MAX($K$1:K19)+1,0)</f>
        <v>19</v>
      </c>
      <c r="L20" s="116">
        <f>IF(ISNUMBER(SEARCH('Карта учёта'!$B$19,Расходка[[#This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 x14ac:dyDescent="0.25">
      <c r="A21">
        <v>20</v>
      </c>
      <c r="B21" t="s">
        <v>306</v>
      </c>
      <c r="C21" s="1" t="s">
        <v>512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учёта'!$B$17,Расходка[[#This Row],[Наименование расходного материала]])),MAX($J$1:J20)+1,0)</f>
        <v>0</v>
      </c>
      <c r="K21" s="116">
        <f>IF(ISNUMBER(SEARCH('Карта учёта'!$B$18,Расходка[[#This Row],[Наименование расходного материала]])),MAX($K$1:K20)+1,0)</f>
        <v>20</v>
      </c>
      <c r="L21" s="116">
        <f>IF(ISNUMBER(SEARCH('Карта учёта'!$B$19,Расходка[[#This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 x14ac:dyDescent="0.25">
      <c r="A22">
        <v>21</v>
      </c>
      <c r="B22" t="s">
        <v>306</v>
      </c>
      <c r="C22" s="1" t="s">
        <v>515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учёта'!$B$17,Расходка[[#This Row],[Наименование расходного материала]])),MAX($J$1:J21)+1,0)</f>
        <v>0</v>
      </c>
      <c r="K22" s="116">
        <f>IF(ISNUMBER(SEARCH('Карта учёта'!$B$18,Расходка[[#This Row],[Наименование расходного материала]])),MAX($K$1:K21)+1,0)</f>
        <v>21</v>
      </c>
      <c r="L22" s="116">
        <f>IF(ISNUMBER(SEARCH('Карта учёта'!$B$19,Расходка[[#This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425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учёта'!$B$17,Расходка[[#This Row],[Наименование расходного материала]])),MAX($J$1:J22)+1,0)</f>
        <v>0</v>
      </c>
      <c r="K23" s="116">
        <f>IF(ISNUMBER(SEARCH('Карта учёта'!$B$18,Расходка[[#This Row],[Наименование расходного материала]])),MAX($K$1:K22)+1,0)</f>
        <v>22</v>
      </c>
      <c r="L23" s="116">
        <f>IF(ISNUMBER(SEARCH('Карта учёта'!$B$19,Расходка[[#This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426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учёта'!$B$17,Расходка[[#This Row],[Наименование расходного материала]])),MAX($J$1:J23)+1,0)</f>
        <v>0</v>
      </c>
      <c r="K24" s="116">
        <f>IF(ISNUMBER(SEARCH('Карта учёта'!$B$18,Расходка[[#This Row],[Наименование расходного материала]])),MAX($K$1:K23)+1,0)</f>
        <v>23</v>
      </c>
      <c r="L24" s="116">
        <f>IF(ISNUMBER(SEARCH('Карта учёта'!$B$19,Расходка[[#This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427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учёта'!$B$17,Расходка[[#This Row],[Наименование расходного материала]])),MAX($J$1:J24)+1,0)</f>
        <v>0</v>
      </c>
      <c r="K25" s="116">
        <f>IF(ISNUMBER(SEARCH('Карта учёта'!$B$18,Расходка[[#This Row],[Наименование расходного материала]])),MAX($K$1:K24)+1,0)</f>
        <v>24</v>
      </c>
      <c r="L25" s="116">
        <f>IF(ISNUMBER(SEARCH('Карта учёта'!$B$19,Расходка[[#This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428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учёта'!$B$17,Расходка[[#This Row],[Наименование расходного материала]])),MAX($J$1:J25)+1,0)</f>
        <v>0</v>
      </c>
      <c r="K26" s="116">
        <f>IF(ISNUMBER(SEARCH('Карта учёта'!$B$18,Расходка[[#This Row],[Наименование расходного материала]])),MAX($K$1:K25)+1,0)</f>
        <v>25</v>
      </c>
      <c r="L26" s="116">
        <f>IF(ISNUMBER(SEARCH('Карта учёта'!$B$19,Расходка[[#This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429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учёта'!$B$17,Расходка[[#This Row],[Наименование расходного материала]])),MAX($J$1:J26)+1,0)</f>
        <v>0</v>
      </c>
      <c r="K27" s="116">
        <f>IF(ISNUMBER(SEARCH('Карта учёта'!$B$18,Расходка[[#This Row],[Наименование расходного материала]])),MAX($K$1:K26)+1,0)</f>
        <v>26</v>
      </c>
      <c r="L27" s="116">
        <f>IF(ISNUMBER(SEARCH('Карта учёта'!$B$19,Расходка[[#This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430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учёта'!$B$17,Расходка[[#This Row],[Наименование расходного материала]])),MAX($J$1:J27)+1,0)</f>
        <v>0</v>
      </c>
      <c r="K28" s="116">
        <f>IF(ISNUMBER(SEARCH('Карта учёта'!$B$18,Расходка[[#This Row],[Наименование расходного материала]])),MAX($K$1:K27)+1,0)</f>
        <v>27</v>
      </c>
      <c r="L28" s="116">
        <f>IF(ISNUMBER(SEARCH('Карта учёта'!$B$19,Расходка[[#This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431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учёта'!$B$17,Расходка[[#This Row],[Наименование расходного материала]])),MAX($J$1:J28)+1,0)</f>
        <v>0</v>
      </c>
      <c r="K29" s="116">
        <f>IF(ISNUMBER(SEARCH('Карта учёта'!$B$18,Расходка[[#This Row],[Наименование расходного материала]])),MAX($K$1:K28)+1,0)</f>
        <v>28</v>
      </c>
      <c r="L29" s="116">
        <f>IF(ISNUMBER(SEARCH('Карта учёта'!$B$19,Расходка[[#This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432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учёта'!$B$17,Расходка[[#This Row],[Наименование расходного материала]])),MAX($J$1:J29)+1,0)</f>
        <v>0</v>
      </c>
      <c r="K30" s="116">
        <f>IF(ISNUMBER(SEARCH('Карта учёта'!$B$18,Расходка[[#This Row],[Наименование расходного материала]])),MAX($K$1:K29)+1,0)</f>
        <v>29</v>
      </c>
      <c r="L30" s="116">
        <f>IF(ISNUMBER(SEARCH('Карта учёта'!$B$19,Расходка[[#This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494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учёта'!$B$17,Расходка[[#This Row],[Наименование расходного материала]])),MAX($J$1:J30)+1,0)</f>
        <v>0</v>
      </c>
      <c r="K31" s="116">
        <f>IF(ISNUMBER(SEARCH('Карта учёта'!$B$18,Расходка[[#This Row],[Наименование расходного материала]])),MAX($K$1:K30)+1,0)</f>
        <v>30</v>
      </c>
      <c r="L31" s="116">
        <f>IF(ISNUMBER(SEARCH('Карта учёта'!$B$19,Расходка[[#This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433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учёта'!$B$17,Расходка[[#This Row],[Наименование расходного материала]])),MAX($J$1:J31)+1,0)</f>
        <v>0</v>
      </c>
      <c r="K32" s="116">
        <f>IF(ISNUMBER(SEARCH('Карта учёта'!$B$18,Расходка[[#This Row],[Наименование расходного материала]])),MAX($K$1:K31)+1,0)</f>
        <v>31</v>
      </c>
      <c r="L32" s="116">
        <f>IF(ISNUMBER(SEARCH('Карта учёта'!$B$19,Расходка[[#This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434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учёта'!$B$17,Расходка[[#This Row],[Наименование расходного материала]])),MAX($J$1:J32)+1,0)</f>
        <v>0</v>
      </c>
      <c r="K33" s="116">
        <f>IF(ISNUMBER(SEARCH('Карта учёта'!$B$18,Расходка[[#This Row],[Наименование расходного материала]])),MAX($K$1:K32)+1,0)</f>
        <v>32</v>
      </c>
      <c r="L33" s="116">
        <f>IF(ISNUMBER(SEARCH('Карта учёта'!$B$19,Расходка[[#This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435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учёта'!$B$17,Расходка[[#This Row],[Наименование расходного материала]])),MAX($J$1:J33)+1,0)</f>
        <v>0</v>
      </c>
      <c r="K34" s="116">
        <f>IF(ISNUMBER(SEARCH('Карта учёта'!$B$18,Расходка[[#This Row],[Наименование расходного материала]])),MAX($K$1:K33)+1,0)</f>
        <v>33</v>
      </c>
      <c r="L34" s="116">
        <f>IF(ISNUMBER(SEARCH('Карта учёта'!$B$19,Расходка[[#This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436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учёта'!$B$17,Расходка[[#This Row],[Наименование расходного материала]])),MAX($J$1:J34)+1,0)</f>
        <v>0</v>
      </c>
      <c r="K35" s="116">
        <f>IF(ISNUMBER(SEARCH('Карта учёта'!$B$18,Расходка[[#This Row],[Наименование расходного материала]])),MAX($K$1:K34)+1,0)</f>
        <v>34</v>
      </c>
      <c r="L35" s="116">
        <f>IF(ISNUMBER(SEARCH('Карта учёта'!$B$19,Расходка[[#This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495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учёта'!$B$17,Расходка[[#This Row],[Наименование расходного материала]])),MAX($J$1:J35)+1,0)</f>
        <v>0</v>
      </c>
      <c r="K36" s="116">
        <f>IF(ISNUMBER(SEARCH('Карта учёта'!$B$18,Расходка[[#This Row],[Наименование расходного материала]])),MAX($K$1:K35)+1,0)</f>
        <v>35</v>
      </c>
      <c r="L36" s="116">
        <f>IF(ISNUMBER(SEARCH('Карта учёта'!$B$19,Расходка[[#This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437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учёта'!$B$17,Расходка[[#This Row],[Наименование расходного материала]])),MAX($J$1:J36)+1,0)</f>
        <v>0</v>
      </c>
      <c r="K37" s="116">
        <f>IF(ISNUMBER(SEARCH('Карта учёта'!$B$18,Расходка[[#This Row],[Наименование расходного материала]])),MAX($K$1:K36)+1,0)</f>
        <v>36</v>
      </c>
      <c r="L37" s="116">
        <f>IF(ISNUMBER(SEARCH('Карта учёта'!$B$19,Расходка[[#This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410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учёта'!$B$17,Расходка[[#This Row],[Наименование расходного материала]])),MAX($J$1:J37)+1,0)</f>
        <v>0</v>
      </c>
      <c r="K38" s="116">
        <f>IF(ISNUMBER(SEARCH('Карта учёта'!$B$18,Расходка[[#This Row],[Наименование расходного материала]])),MAX($K$1:K37)+1,0)</f>
        <v>37</v>
      </c>
      <c r="L38" s="116">
        <f>IF(ISNUMBER(SEARCH('Карта учёта'!$B$19,Расходка[[#This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497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учёта'!$B$17,Расходка[[#This Row],[Наименование расходного материала]])),MAX($J$1:J38)+1,0)</f>
        <v>0</v>
      </c>
      <c r="K39" s="116">
        <f>IF(ISNUMBER(SEARCH('Карта учёта'!$B$18,Расходка[[#This Row],[Наименование расходного материала]])),MAX($K$1:K38)+1,0)</f>
        <v>38</v>
      </c>
      <c r="L39" s="116">
        <f>IF(ISNUMBER(SEARCH('Карта учёта'!$B$19,Расходка[[#This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438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учёта'!$B$17,Расходка[[#This Row],[Наименование расходного материала]])),MAX($J$1:J39)+1,0)</f>
        <v>0</v>
      </c>
      <c r="K40" s="116">
        <f>IF(ISNUMBER(SEARCH('Карта учёта'!$B$18,Расходка[[#This Row],[Наименование расходного материала]])),MAX($K$1:K39)+1,0)</f>
        <v>39</v>
      </c>
      <c r="L40" s="116">
        <f>IF(ISNUMBER(SEARCH('Карта учёта'!$B$19,Расходка[[#This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439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учёта'!$B$17,Расходка[[#This Row],[Наименование расходного материала]])),MAX($J$1:J40)+1,0)</f>
        <v>0</v>
      </c>
      <c r="K41" s="116">
        <f>IF(ISNUMBER(SEARCH('Карта учёта'!$B$18,Расходка[[#This Row],[Наименование расходного материала]])),MAX($K$1:K40)+1,0)</f>
        <v>40</v>
      </c>
      <c r="L41" s="116">
        <f>IF(ISNUMBER(SEARCH('Карта учёта'!$B$19,Расходка[[#This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440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учёта'!$B$17,Расходка[[#This Row],[Наименование расходного материала]])),MAX($J$1:J41)+1,0)</f>
        <v>0</v>
      </c>
      <c r="K42" s="116">
        <f>IF(ISNUMBER(SEARCH('Карта учёта'!$B$18,Расходка[[#This Row],[Наименование расходного материала]])),MAX($K$1:K41)+1,0)</f>
        <v>41</v>
      </c>
      <c r="L42" s="116">
        <f>IF(ISNUMBER(SEARCH('Карта учёта'!$B$19,Расходка[[#This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441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учёта'!$B$17,Расходка[[#This Row],[Наименование расходного материала]])),MAX($J$1:J42)+1,0)</f>
        <v>0</v>
      </c>
      <c r="K43" s="116">
        <f>IF(ISNUMBER(SEARCH('Карта учёта'!$B$18,Расходка[[#This Row],[Наименование расходного материала]])),MAX($K$1:K42)+1,0)</f>
        <v>42</v>
      </c>
      <c r="L43" s="116">
        <f>IF(ISNUMBER(SEARCH('Карта учёта'!$B$19,Расходка[[#This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414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учёта'!$B$17,Расходка[[#This Row],[Наименование расходного материала]])),MAX($J$1:J43)+1,0)</f>
        <v>0</v>
      </c>
      <c r="K44" s="116">
        <f>IF(ISNUMBER(SEARCH('Карта учёта'!$B$18,Расходка[[#This Row],[Наименование расходного материала]])),MAX($K$1:K43)+1,0)</f>
        <v>43</v>
      </c>
      <c r="L44" s="116">
        <f>IF(ISNUMBER(SEARCH('Карта учёта'!$B$19,Расходка[[#This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442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учёта'!$B$17,Расходка[[#This Row],[Наименование расходного материала]])),MAX($J$1:J44)+1,0)</f>
        <v>0</v>
      </c>
      <c r="K45" s="116">
        <f>IF(ISNUMBER(SEARCH('Карта учёта'!$B$18,Расходка[[#This Row],[Наименование расходного материала]])),MAX($K$1:K44)+1,0)</f>
        <v>44</v>
      </c>
      <c r="L45" s="116">
        <f>IF(ISNUMBER(SEARCH('Карта учёта'!$B$19,Расходка[[#This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443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учёта'!$B$17,Расходка[[#This Row],[Наименование расходного материала]])),MAX($J$1:J45)+1,0)</f>
        <v>0</v>
      </c>
      <c r="K46" s="116">
        <f>IF(ISNUMBER(SEARCH('Карта учёта'!$B$18,Расходка[[#This Row],[Наименование расходного материала]])),MAX($K$1:K45)+1,0)</f>
        <v>45</v>
      </c>
      <c r="L46" s="116">
        <f>IF(ISNUMBER(SEARCH('Карта учёта'!$B$19,Расходка[[#This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BMS, Integtity</v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444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учёта'!$B$17,Расходка[[#This Row],[Наименование расходного материала]])),MAX($J$1:J46)+1,0)</f>
        <v>0</v>
      </c>
      <c r="K47" s="116">
        <f>IF(ISNUMBER(SEARCH('Карта учёта'!$B$18,Расходка[[#This Row],[Наименование расходного материала]])),MAX($K$1:K46)+1,0)</f>
        <v>46</v>
      </c>
      <c r="L47" s="116">
        <f>IF(ISNUMBER(SEARCH('Карта учёта'!$B$19,Расходка[[#This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DES, Calipso</v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445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учёта'!$B$17,Расходка[[#This Row],[Наименование расходного материала]])),MAX($J$1:J47)+1,0)</f>
        <v>0</v>
      </c>
      <c r="K48" s="116">
        <f>IF(ISNUMBER(SEARCH('Карта учёта'!$B$18,Расходка[[#This Row],[Наименование расходного материала]])),MAX($K$1:K47)+1,0)</f>
        <v>47</v>
      </c>
      <c r="L48" s="116">
        <f>IF(ISNUMBER(SEARCH('Карта учёта'!$B$19,Расходка[[#This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DES, NanoMed</v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446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учёта'!$B$17,Расходка[[#This Row],[Наименование расходного материала]])),MAX($J$1:J48)+1,0)</f>
        <v>1</v>
      </c>
      <c r="K49" s="116">
        <f>IF(ISNUMBER(SEARCH('Карта учёта'!$B$18,Расходка[[#This Row],[Наименование расходного материала]])),MAX($K$1:K48)+1,0)</f>
        <v>48</v>
      </c>
      <c r="L49" s="116">
        <f>IF(ISNUMBER(SEARCH('Карта учёта'!$B$19,Расходка[[#This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447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учёта'!$B$17,Расходка[[#This Row],[Наименование расходного материала]])),MAX($J$1:J49)+1,0)</f>
        <v>0</v>
      </c>
      <c r="K50" s="116">
        <f>IF(ISNUMBER(SEARCH('Карта учёта'!$B$18,Расходка[[#This Row],[Наименование расходного материала]])),MAX($K$1:K49)+1,0)</f>
        <v>49</v>
      </c>
      <c r="L50" s="116">
        <f>IF(ISNUMBER(SEARCH('Карта учёта'!$B$19,Расходка[[#This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448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учёта'!$B$17,Расходка[[#This Row],[Наименование расходного материала]])),MAX($J$1:J50)+1,0)</f>
        <v>0</v>
      </c>
      <c r="K51" s="116">
        <f>IF(ISNUMBER(SEARCH('Карта учёта'!$B$18,Расходка[[#This Row],[Наименование расходного материала]])),MAX($K$1:K50)+1,0)</f>
        <v>50</v>
      </c>
      <c r="L51" s="116">
        <f>IF(ISNUMBER(SEARCH('Карта учёта'!$B$19,Расходка[[#This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DES, Firehawk</v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449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учёта'!$B$17,Расходка[[#This Row],[Наименование расходного материала]])),MAX($J$1:J51)+1,0)</f>
        <v>0</v>
      </c>
      <c r="K52" s="116">
        <f>IF(ISNUMBER(SEARCH('Карта учёта'!$B$18,Расходка[[#This Row],[Наименование расходного материала]])),MAX($K$1:K51)+1,0)</f>
        <v>51</v>
      </c>
      <c r="L52" s="116">
        <f>IF(ISNUMBER(SEARCH('Карта учёта'!$B$19,Расходка[[#This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450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учёта'!$B$17,Расходка[[#This Row],[Наименование расходного материала]])),MAX($J$1:J52)+1,0)</f>
        <v>0</v>
      </c>
      <c r="K53" s="116">
        <f>IF(ISNUMBER(SEARCH('Карта учёта'!$B$18,Расходка[[#This Row],[Наименование расходного материала]])),MAX($K$1:K52)+1,0)</f>
        <v>52</v>
      </c>
      <c r="L53" s="116">
        <f>IF(ISNUMBER(SEARCH('Карта учёта'!$B$19,Расходка[[#This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451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учёта'!$B$17,Расходка[[#This Row],[Наименование расходного материала]])),MAX($J$1:J53)+1,0)</f>
        <v>0</v>
      </c>
      <c r="K54" s="116">
        <f>IF(ISNUMBER(SEARCH('Карта учёта'!$B$18,Расходка[[#This Row],[Наименование расходного материала]])),MAX($K$1:K53)+1,0)</f>
        <v>53</v>
      </c>
      <c r="L54" s="116">
        <f>IF(ISNUMBER(SEARCH('Карта учёта'!$B$19,Расходка[[#This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452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учёта'!$B$17,Расходка[[#This Row],[Наименование расходного материала]])),MAX($J$1:J54)+1,0)</f>
        <v>0</v>
      </c>
      <c r="K55" s="116">
        <f>IF(ISNUMBER(SEARCH('Карта учёта'!$B$18,Расходка[[#This Row],[Наименование расходного материала]])),MAX($K$1:K54)+1,0)</f>
        <v>54</v>
      </c>
      <c r="L55" s="116">
        <f>IF(ISNUMBER(SEARCH('Карта учёта'!$B$19,Расходка[[#This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453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учёта'!$B$17,Расходка[[#This Row],[Наименование расходного материала]])),MAX($J$1:J55)+1,0)</f>
        <v>0</v>
      </c>
      <c r="K56" s="116">
        <f>IF(ISNUMBER(SEARCH('Карта учёта'!$B$18,Расходка[[#This Row],[Наименование расходного материала]])),MAX($K$1:K55)+1,0)</f>
        <v>55</v>
      </c>
      <c r="L56" s="116">
        <f>IF(ISNUMBER(SEARCH('Карта учёта'!$B$19,Расходка[[#This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454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учёта'!$B$17,Расходка[[#This Row],[Наименование расходного материала]])),MAX($J$1:J56)+1,0)</f>
        <v>0</v>
      </c>
      <c r="K57" s="116">
        <f>IF(ISNUMBER(SEARCH('Карта учёта'!$B$18,Расходка[[#This Row],[Наименование расходного материала]])),MAX($K$1:K56)+1,0)</f>
        <v>56</v>
      </c>
      <c r="L57" s="116">
        <f>IF(ISNUMBER(SEARCH('Карта учёта'!$B$19,Расходка[[#This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455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учёта'!$B$17,Расходка[[#This Row],[Наименование расходного материала]])),MAX($J$1:J57)+1,0)</f>
        <v>0</v>
      </c>
      <c r="K58" s="116">
        <f>IF(ISNUMBER(SEARCH('Карта учёта'!$B$18,Расходка[[#This Row],[Наименование расходного материала]])),MAX($K$1:K57)+1,0)</f>
        <v>57</v>
      </c>
      <c r="L58" s="116">
        <f>IF(ISNUMBER(SEARCH('Карта учёта'!$B$19,Расходка[[#This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456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1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учёта'!$B$17,Расходка[[#This Row],[Наименование расходного материала]])),MAX($J$1:J58)+1,0)</f>
        <v>0</v>
      </c>
      <c r="K59" s="116">
        <f>IF(ISNUMBER(SEARCH('Карта учёта'!$B$18,Расходка[[#This Row],[Наименование расходного материала]])),MAX($K$1:K58)+1,0)</f>
        <v>58</v>
      </c>
      <c r="L59" s="116">
        <f>IF(ISNUMBER(SEARCH('Карта учёта'!$B$19,Расходка[[#This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457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учёта'!$B$17,Расходка[[#This Row],[Наименование расходного материала]])),MAX($J$1:J59)+1,0)</f>
        <v>0</v>
      </c>
      <c r="K60" s="116">
        <f>IF(ISNUMBER(SEARCH('Карта учёта'!$B$18,Расходка[[#This Row],[Наименование расходного материала]])),MAX($K$1:K59)+1,0)</f>
        <v>59</v>
      </c>
      <c r="L60" s="116">
        <f>IF(ISNUMBER(SEARCH('Карта учёта'!$B$19,Расходка[[#This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458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учёта'!$B$17,Расходка[[#This Row],[Наименование расходного материала]])),MAX($J$1:J60)+1,0)</f>
        <v>0</v>
      </c>
      <c r="K61" s="116">
        <f>IF(ISNUMBER(SEARCH('Карта учёта'!$B$18,Расходка[[#This Row],[Наименование расходного материала]])),MAX($K$1:K60)+1,0)</f>
        <v>60</v>
      </c>
      <c r="L61" s="116">
        <f>IF(ISNUMBER(SEARCH('Карта учёта'!$B$19,Расходка[[#This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419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учёта'!$B$17,Расходка[[#This Row],[Наименование расходного материала]])),MAX($J$1:J61)+1,0)</f>
        <v>0</v>
      </c>
      <c r="K62" s="116">
        <f>IF(ISNUMBER(SEARCH('Карта учёта'!$B$18,Расходка[[#This Row],[Наименование расходного материала]])),MAX($K$1:K61)+1,0)</f>
        <v>61</v>
      </c>
      <c r="L62" s="116">
        <f>IF(ISNUMBER(SEARCH('Карта учёта'!$B$19,Расходка[[#This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459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учёта'!$B$17,Расходка[[#This Row],[Наименование расходного материала]])),MAX($J$1:J62)+1,0)</f>
        <v>0</v>
      </c>
      <c r="K63" s="116">
        <f>IF(ISNUMBER(SEARCH('Карта учёта'!$B$18,Расходка[[#This Row],[Наименование расходного материала]])),MAX($K$1:K62)+1,0)</f>
        <v>62</v>
      </c>
      <c r="L63" s="116">
        <f>IF(ISNUMBER(SEARCH('Карта учёта'!$B$19,Расходка[[#This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JR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460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учёта'!$B$17,Расходка[[#This Row],[Наименование расходного материала]])),MAX($J$1:J63)+1,0)</f>
        <v>0</v>
      </c>
      <c r="K64" s="116">
        <f>IF(ISNUMBER(SEARCH('Карта учёта'!$B$18,Расходка[[#This Row],[Наименование расходного материала]])),MAX($K$1:K63)+1,0)</f>
        <v>63</v>
      </c>
      <c r="L64" s="116">
        <f>IF(ISNUMBER(SEARCH('Карта учёта'!$B$19,Расходка[[#This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7F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461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учёта'!$B$17,Расходка[[#This Row],[Наименование расходного материала]])),MAX($J$1:J64)+1,0)</f>
        <v>0</v>
      </c>
      <c r="K65" s="116">
        <f>IF(ISNUMBER(SEARCH('Карта учёта'!$B$18,Расходка[[#This Row],[Наименование расходного материала]])),MAX($K$1:K64)+1,0)</f>
        <v>64</v>
      </c>
      <c r="L65" s="116">
        <f>IF(ISNUMBER(SEARCH('Карта учёта'!$B$19,Расходка[[#This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7F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462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учёта'!$B$17,Расходка[[#This Row],[Наименование расходного материала]])),MAX($J$1:J65)+1,0)</f>
        <v>0</v>
      </c>
      <c r="K66" s="116">
        <f>IF(ISNUMBER(SEARCH('Карта учёта'!$B$18,Расходка[[#This Row],[Наименование расходного материала]])),MAX($K$1:K65)+1,0)</f>
        <v>65</v>
      </c>
      <c r="L66" s="116">
        <f>IF(ISNUMBER(SEARCH('Карта учёта'!$B$19,Расходка[[#This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463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учёта'!$B$17,Расходка[[#This Row],[Наименование расходного материала]])),MAX($J$1:J66)+1,0)</f>
        <v>0</v>
      </c>
      <c r="K67" s="199">
        <f>IF(ISNUMBER(SEARCH('Карта учёта'!$B$18,Расходка[[#This Row],[Наименование расходного материала]])),MAX($K$1:K66)+1,0)</f>
        <v>0</v>
      </c>
      <c r="L67" s="199">
        <f>IF(ISNUMBER(SEARCH('Карта учёта'!$B$19,Расходка[[#This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464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учёта'!$B$17,Расходка[[#This Row],[Наименование расходного материала]])),MAX($J$1:J67)+1,0)</f>
        <v>0</v>
      </c>
      <c r="K68" s="199">
        <f>IF(ISNUMBER(SEARCH('Карта учёта'!$B$18,Расходка[[#This Row],[Наименование расходного материала]])),MAX($K$1:K67)+1,0)</f>
        <v>0</v>
      </c>
      <c r="L68" s="199">
        <f>IF(ISNUMBER(SEARCH('Карта учёта'!$B$19,Расходка[[#This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465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учёта'!$B$17,Расходка[[#This Row],[Наименование расходного материала]])),MAX($J$1:J68)+1,0)</f>
        <v>0</v>
      </c>
      <c r="K69" s="199">
        <f>IF(ISNUMBER(SEARCH('Карта учёта'!$B$18,Расходка[[#This Row],[Наименование расходного материала]])),MAX($K$1:K68)+1,0)</f>
        <v>0</v>
      </c>
      <c r="L69" s="199">
        <f>IF(ISNUMBER(SEARCH('Карта учёта'!$B$19,Расходка[[#This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466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учёта'!$B$17,Расходка[[#This Row],[Наименование расходного материала]])),MAX($J$1:J69)+1,0)</f>
        <v>0</v>
      </c>
      <c r="K70" s="199">
        <f>IF(ISNUMBER(SEARCH('Карта учёта'!$B$18,Расходка[[#This Row],[Наименование расходного материала]])),MAX($K$1:K69)+1,0)</f>
        <v>0</v>
      </c>
      <c r="L70" s="199">
        <f>IF(ISNUMBER(SEARCH('Карта учёта'!$B$19,Расходка[[#This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467</v>
      </c>
    </row>
    <row r="71" spans="1:33" x14ac:dyDescent="0.25">
      <c r="AF71" s="4" t="s">
        <v>6</v>
      </c>
      <c r="AG71" s="4" t="s">
        <v>422</v>
      </c>
    </row>
    <row r="72" spans="1:33" x14ac:dyDescent="0.25">
      <c r="AF72" s="4" t="s">
        <v>6</v>
      </c>
      <c r="AG72" s="4" t="s">
        <v>468</v>
      </c>
    </row>
    <row r="73" spans="1:33" x14ac:dyDescent="0.25">
      <c r="AF73" s="4" t="s">
        <v>6</v>
      </c>
      <c r="AG73" s="4" t="s">
        <v>423</v>
      </c>
    </row>
    <row r="74" spans="1:33" x14ac:dyDescent="0.25">
      <c r="AF74" s="4" t="s">
        <v>6</v>
      </c>
      <c r="AG74" s="4" t="s">
        <v>469</v>
      </c>
    </row>
    <row r="75" spans="1:33" x14ac:dyDescent="0.25">
      <c r="AF75" s="4" t="s">
        <v>6</v>
      </c>
      <c r="AG75" s="4" t="s">
        <v>470</v>
      </c>
    </row>
    <row r="76" spans="1:33" x14ac:dyDescent="0.25">
      <c r="AF76" s="4" t="s">
        <v>6</v>
      </c>
      <c r="AG76" s="4" t="s">
        <v>471</v>
      </c>
    </row>
    <row r="77" spans="1:33" x14ac:dyDescent="0.25">
      <c r="AF77" s="4" t="s">
        <v>6</v>
      </c>
      <c r="AG77" s="4" t="s">
        <v>472</v>
      </c>
    </row>
    <row r="78" spans="1:33" x14ac:dyDescent="0.25">
      <c r="AF78" s="4" t="s">
        <v>6</v>
      </c>
      <c r="AG78" s="4" t="s">
        <v>473</v>
      </c>
    </row>
    <row r="79" spans="1:33" x14ac:dyDescent="0.25">
      <c r="AF79" s="4" t="s">
        <v>6</v>
      </c>
      <c r="AG79" s="4" t="s">
        <v>474</v>
      </c>
    </row>
    <row r="80" spans="1:33" x14ac:dyDescent="0.25">
      <c r="AF80" s="4" t="s">
        <v>6</v>
      </c>
      <c r="AG80" s="4" t="s">
        <v>475</v>
      </c>
    </row>
    <row r="81" spans="32:33" x14ac:dyDescent="0.25">
      <c r="AF81" s="4" t="s">
        <v>6</v>
      </c>
      <c r="AG81" s="4" t="s">
        <v>476</v>
      </c>
    </row>
    <row r="82" spans="32:33" x14ac:dyDescent="0.25">
      <c r="AF82" s="4" t="s">
        <v>6</v>
      </c>
      <c r="AG82" s="4" t="s">
        <v>477</v>
      </c>
    </row>
    <row r="83" spans="32:33" x14ac:dyDescent="0.25">
      <c r="AF83" s="4" t="s">
        <v>6</v>
      </c>
      <c r="AG83" s="4" t="s">
        <v>478</v>
      </c>
    </row>
    <row r="84" spans="32:33" x14ac:dyDescent="0.25">
      <c r="AF84" s="4" t="s">
        <v>6</v>
      </c>
      <c r="AG84" s="4" t="s">
        <v>429</v>
      </c>
    </row>
    <row r="85" spans="32:33" x14ac:dyDescent="0.25">
      <c r="AF85" s="4" t="s">
        <v>6</v>
      </c>
      <c r="AG85" s="4" t="s">
        <v>430</v>
      </c>
    </row>
    <row r="86" spans="32:33" x14ac:dyDescent="0.25">
      <c r="AF86" s="4" t="s">
        <v>6</v>
      </c>
      <c r="AG86" s="4" t="s">
        <v>479</v>
      </c>
    </row>
    <row r="87" spans="32:33" x14ac:dyDescent="0.25">
      <c r="AF87" s="4" t="s">
        <v>6</v>
      </c>
      <c r="AG87" s="4" t="s">
        <v>480</v>
      </c>
    </row>
    <row r="88" spans="32:33" x14ac:dyDescent="0.25">
      <c r="AF88" s="4" t="s">
        <v>6</v>
      </c>
      <c r="AG88" s="4" t="s">
        <v>481</v>
      </c>
    </row>
    <row r="89" spans="32:33" x14ac:dyDescent="0.25">
      <c r="AF89" s="4" t="s">
        <v>6</v>
      </c>
      <c r="AG89" s="4" t="s">
        <v>482</v>
      </c>
    </row>
    <row r="90" spans="32:33" x14ac:dyDescent="0.25">
      <c r="AF90" s="4" t="s">
        <v>6</v>
      </c>
      <c r="AG90" s="4" t="s">
        <v>483</v>
      </c>
    </row>
    <row r="91" spans="32:33" x14ac:dyDescent="0.25">
      <c r="AF91" s="4" t="s">
        <v>6</v>
      </c>
      <c r="AG91" s="4" t="s">
        <v>484</v>
      </c>
    </row>
    <row r="92" spans="32:33" x14ac:dyDescent="0.25">
      <c r="AF92" s="4" t="s">
        <v>6</v>
      </c>
      <c r="AG92" s="4" t="s">
        <v>485</v>
      </c>
    </row>
    <row r="93" spans="32:33" x14ac:dyDescent="0.25">
      <c r="AF93" s="4" t="s">
        <v>6</v>
      </c>
      <c r="AG93" s="4" t="s">
        <v>486</v>
      </c>
    </row>
    <row r="94" spans="32:33" x14ac:dyDescent="0.25">
      <c r="AF94" s="4" t="s">
        <v>6</v>
      </c>
      <c r="AG94" s="4" t="s">
        <v>433</v>
      </c>
    </row>
    <row r="95" spans="32:33" x14ac:dyDescent="0.25">
      <c r="AF95" s="4" t="s">
        <v>6</v>
      </c>
      <c r="AG95" s="4" t="s">
        <v>434</v>
      </c>
    </row>
    <row r="96" spans="32:33" x14ac:dyDescent="0.25">
      <c r="AF96" s="4" t="s">
        <v>6</v>
      </c>
      <c r="AG96" s="4" t="s">
        <v>487</v>
      </c>
    </row>
    <row r="97" spans="32:33" x14ac:dyDescent="0.25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511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508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2023-08-16T19:13:03Z</cp:lastPrinted>
  <dcterms:created xsi:type="dcterms:W3CDTF">2015-06-05T18:19:34Z</dcterms:created>
  <dcterms:modified xsi:type="dcterms:W3CDTF">2023-08-16T19:13:16Z</dcterms:modified>
</cp:coreProperties>
</file>