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M68" i="1" l="1"/>
  <c r="AC67" i="1"/>
  <c r="P68" i="1"/>
  <c r="M69" i="1" l="1"/>
  <c r="AC68" i="1"/>
  <c r="P69" i="1"/>
  <c r="P70" i="1" s="1"/>
  <c r="AC70" i="1"/>
  <c r="AC69" i="1"/>
  <c r="M70" i="1" l="1"/>
  <c r="Z30" i="1"/>
  <c r="Z27" i="1"/>
  <c r="Z16" i="1"/>
  <c r="Z64" i="1"/>
  <c r="Z40" i="1"/>
  <c r="Z15" i="1"/>
  <c r="Z35" i="1"/>
  <c r="Z4" i="1"/>
  <c r="Z60" i="1"/>
  <c r="Z41" i="1"/>
  <c r="Z13" i="1"/>
  <c r="Z63" i="1"/>
  <c r="Z28" i="1"/>
  <c r="Z10" i="1"/>
  <c r="Z45" i="1"/>
  <c r="Z32" i="1"/>
  <c r="Z24" i="1"/>
  <c r="Z21" i="1"/>
  <c r="Z49" i="1"/>
  <c r="Z51" i="1"/>
  <c r="Z3" i="1"/>
  <c r="Z17" i="1"/>
  <c r="Z6" i="1"/>
  <c r="Z46" i="1"/>
  <c r="Z65" i="1"/>
  <c r="Z20" i="1"/>
  <c r="Z18" i="1"/>
  <c r="Z61" i="1"/>
  <c r="Z11" i="1"/>
  <c r="Z12" i="1"/>
  <c r="Z33" i="1"/>
  <c r="Z53" i="1"/>
  <c r="Z39" i="1"/>
  <c r="Z37" i="1"/>
  <c r="Z25" i="1"/>
  <c r="Z71" i="1"/>
  <c r="Z68" i="1"/>
  <c r="Z54" i="1"/>
  <c r="Z66" i="1"/>
  <c r="Z48" i="1"/>
  <c r="Z22" i="1"/>
  <c r="Z14" i="1"/>
  <c r="Z34" i="1"/>
  <c r="Z43" i="1"/>
  <c r="Z62" i="1"/>
  <c r="Z23" i="1"/>
  <c r="Z47" i="1"/>
  <c r="Z67" i="1"/>
  <c r="Z59" i="1"/>
  <c r="Z57" i="1"/>
  <c r="Z5" i="1"/>
  <c r="Z58" i="1"/>
  <c r="Z36" i="1"/>
  <c r="Z29" i="1"/>
  <c r="Z19" i="1"/>
  <c r="Z8" i="1"/>
  <c r="Z42" i="1"/>
  <c r="Z52" i="1"/>
  <c r="Z56" i="1"/>
  <c r="Z26" i="1"/>
  <c r="Z31" i="1"/>
  <c r="Z38" i="1"/>
  <c r="Z50" i="1"/>
  <c r="Z9" i="1"/>
  <c r="Z7" i="1"/>
  <c r="Z55" i="1"/>
  <c r="AC55" i="1"/>
  <c r="AC44" i="1"/>
  <c r="AC71" i="1"/>
  <c r="AC72" i="1"/>
  <c r="AC54" i="1"/>
  <c r="Z44" i="1" l="1"/>
  <c r="Z74" i="1"/>
  <c r="Z73" i="1"/>
  <c r="Z70" i="1"/>
  <c r="Z72" i="1"/>
  <c r="Z69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<sst xmlns="http://schemas.openxmlformats.org/spreadsheetml/2006/main" count="878" uniqueCount="531">
  <si>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</si>
  <si>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</si>
  <si>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</si>
  <si>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</si>
  <si>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</si>
  <si>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</si>
  <si>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</si>
  <si>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</si>
  <si>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</si>
  <si>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</si>
  <si>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</si>
  <si>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</si>
  <si>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</si>
  <si>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</si>
  <si>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</si>
  <si>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</si>
  <si>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</si>
  <si>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</si>
  <si>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</si>
  <si>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</si>
  <si>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</si>
  <si>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</si>
  <si>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</si>
  <si>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</si>
  <si>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</si>
  <si>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</si>
  <si>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</si>
  <si>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</si>
  <si>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</si>
  <si>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</si>
  <si>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</si>
  <si>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</si>
  <si>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</si>
  <si>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</si>
  <si>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</si>
  <si>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</si>
  <si>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</si>
  <si>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</si>
  <si>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</si>
  <si>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</si>
  <si>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</si>
  <si>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</si>
  <si>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</si>
  <si>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</si>
  <si>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</si>
  <si>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</si>
  <si>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</si>
  <si>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</si>
  <si>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</si>
  <si>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</si>
  <si>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</si>
  <si>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</si>
  <si>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</si>
  <si>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</si>
  <si>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</si>
  <si>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</si>
  <si>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</si>
  <si>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</si>
  <si>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</si>
  <si>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</si>
  <si>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</si>
  <si>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</si>
  <si>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</si>
  <si>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</si>
  <si>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</si>
  <si>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</si>
  <si>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</si>
  <si>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</si>
  <si>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</si>
  <si>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</si>
  <si>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</si>
  <si>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</si>
  <si>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</si>
  <si>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</si>
  <si>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</si>
  <si>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</si>
  <si>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</si>
  <si>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</si>
  <si>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</si>
  <si>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</si>
  <si>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</si>
  <si>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</si>
  <si>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</si>
  <si>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</si>
  <si>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</si>
  <si>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</si>
  <si>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</si>
  <si>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</si>
  <si>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</si>
  <si>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</si>
  <si>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</si>
  <si>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</si>
  <si>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</si>
  <si>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</si>
  <si>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</si>
  <si>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</si>
  <si>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</si>
  <si>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</si>
  <si>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</si>
  <si>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</si>
  <si>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</si>
  <si>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</si>
  <si>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</si>
  <si>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</si>
  <si>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</si>
  <si>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</si>
  <si>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</si>
  <si>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</si>
  <si>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</si>
  <si>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</si>
  <si>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</si>
  <si>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</si>
  <si>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</si>
  <si>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</si>
  <si>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</si>
  <si>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</si>
  <si>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</si>
  <si>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</si>
  <si>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</si>
  <si>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</si>
  <si>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</si>
  <si>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</si>
  <si>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</si>
  <si>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</si>
  <si>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</si>
  <si>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</si>
  <si>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</si>
  <si>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</si>
  <si>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</si>
  <si>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</si>
  <si>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</si>
  <si>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</si>
  <si>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</si>
  <si>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</si>
  <si>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</si>
  <si>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</si>
  <si>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</si>
  <si>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</si>
  <si>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</si>
  <si>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</si>
  <si>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</si>
  <si>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</si>
  <si>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</si>
  <si>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</si>
  <si>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</si>
  <si>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</si>
  <si>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</si>
  <si>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</si>
  <si>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</si>
  <si>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</si>
  <si>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</si>
  <si>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</si>
  <si>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</si>
  <si>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</si>
  <si>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</si>
  <si>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</si>
  <si>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</si>
  <si>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</si>
  <si>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</si>
  <si>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</si>
  <si>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</si>
  <si>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</si>
  <si>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</si>
  <si>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</si>
  <si>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</si>
  <si>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</si>
  <si>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</si>
  <si>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</si>
  <si>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</si>
  <si>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</si>
  <si>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</si>
  <si>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</si>
  <si>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</si>
  <si>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</si>
  <si>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</si>
  <si>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</si>
  <si>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</si>
  <si>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</si>
  <si>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</si>
  <si>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</si>
  <si>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</si>
  <si>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</si>
  <si>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</si>
  <si>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</si>
  <si>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</si>
  <si>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</si>
  <si>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</si>
  <si>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</si>
  <si>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</si>
  <si>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</si>
  <si>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</si>
  <si>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</si>
  <si>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</si>
  <si>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</si>
  <si>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</si>
  <si>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</si>
  <si>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</si>
  <si>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</si>
  <si>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</si>
  <si>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</si>
  <si>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</si>
  <si>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</si>
  <si>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</si>
  <si>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</si>
  <si>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</si>
  <si>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</si>
  <si>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</si>
  <si>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</si>
  <si>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</si>
  <si>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</si>
  <si>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</si>
  <si>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</si>
  <si>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</si>
  <si>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</si>
  <si>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</si>
  <si>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</si>
  <si>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</si>
  <si>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</si>
  <si>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</si>
  <si>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</si>
  <si>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</si>
  <si>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</si>
  <si>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</si>
  <si>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</si>
  <si>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</si>
  <si>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</si>
  <si>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</si>
  <si>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</si>
  <si>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</si>
  <si>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</si>
  <si>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</si>
  <si>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</si>
  <si>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</si>
  <si>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</si>
  <si>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</si>
  <si>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</si>
  <si>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</si>
  <si>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</si>
  <si>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</si>
  <si>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</si>
  <si>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</si>
  <si>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</si>
  <si>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</si>
  <si>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</si>
  <si>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</si>
  <si>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</si>
  <si>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</si>
  <si>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</si>
  <si>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</si>
  <si>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</si>
  <si>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</si>
  <si>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</si>
  <si>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</si>
  <si>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</si>
  <si>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</si>
  <si>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</si>
  <si>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</si>
  <si>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</si>
  <si>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</si>
  <si>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</si>
  <si>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</si>
  <si>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</si>
  <si>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</si>
  <si>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</si>
  <si>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</si>
  <si>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</si>
  <si>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</si>
  <si>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</si>
  <si>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</si>
  <si>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</si>
  <si>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</si>
  <si>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</si>
  <si>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</si>
  <si>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</si>
  <si>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</si>
  <si>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</si>
  <si>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</si>
  <si>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</si>
  <si>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</si>
  <si>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</si>
  <si>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</si>
  <si>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</si>
  <si>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</si>
  <si>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</si>
  <si>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</si>
  <si>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</si>
  <si>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</si>
  <si>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</si>
  <si>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</si>
  <si>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</si>
  <si>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</si>
  <si>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</si>
  <si>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</si>
  <si>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</si>
  <si>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</si>
  <si>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</si>
  <si>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</si>
  <si>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</si>
  <si>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</si>
  <si>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</si>
  <si>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</si>
  <si>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</si>
  <si>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</si>
  <si>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</si>
  <si>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</si>
  <si>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</si>
  <si>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</si>
  <si>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</si>
  <si>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</si>
  <si>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</si>
  <si>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</si>
  <si>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</si>
  <si>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</si>
  <si>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</si>
  <si>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</si>
  <si>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</si>
  <si>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</si>
  <si>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</si>
  <si>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</si>
  <si>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</si>
  <si>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</si>
  <si>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</si>
  <si>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</si>
  <si>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</si>
  <si>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</si>
  <si>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</si>
  <si>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</si>
  <si>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</si>
  <si>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</si>
  <si>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</si>
  <si>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</si>
  <si>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</si>
  <si>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</si>
  <si>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</si>
  <si>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</si>
  <si>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</si>
  <si>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</si>
  <si>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</si>
  <si>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</si>
  <si>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</si>
  <si>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</si>
  <si>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</si>
  <si>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</si>
  <si>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</si>
  <si>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</si>
  <si>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</si>
  <si>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</si>
  <si>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</si>
  <si>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</si>
  <si>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</si>
  <si>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</si>
  <si>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</si>
  <si>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</si>
  <si>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</si>
  <si>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</si>
  <si>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</si>
  <si>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</si>
  <si>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</si>
  <si>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</si>
  <si>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</si>
  <si>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</si>
  <si>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</si>
  <si>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</si>
  <si>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</si>
  <si>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</si>
  <si>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</si>
  <si>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</si>
  <si>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</si>
  <si>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</si>
  <si>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</si>
  <si>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</si>
  <si>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</si>
  <si>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</si>
  <si>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</si>
  <si>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</si>
  <si>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</si>
  <si>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</si>
  <si>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</si>
  <si>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</si>
  <si>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</si>
  <si>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</si>
  <si>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</si>
  <si>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</si>
  <si>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</si>
  <si>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</si>
  <si>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</si>
  <si>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</si>
  <si>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</si>
  <si>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</si>
  <si>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</si>
  <si>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</si>
  <si>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</si>
  <si>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</si>
  <si>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</si>
  <si>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</si>
  <si>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</si>
  <si>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</si>
  <si>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</si>
  <si>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</si>
  <si>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</si>
  <si>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</si>
  <si>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</si>
  <si>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</si>
  <si>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</si>
  <si>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</si>
  <si>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</si>
  <si>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</si>
  <si>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</si>
  <si>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</si>
  <si>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</si>
  <si>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</si>
  <si>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</si>
  <si>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</si>
  <si>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</si>
  <si>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</si>
  <si>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</si>
  <si>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</si>
  <si>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</si>
  <si>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</si>
  <si>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</si>
  <si>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</si>
  <si>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</si>
  <si>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</si>
  <si>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</si>
  <si>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</si>
  <si>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</si>
  <si>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</si>
  <si>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</si>
  <si>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</si>
  <si>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</si>
  <si>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</si>
  <si>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</si>
  <si>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</si>
  <si>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</si>
  <si>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</si>
  <si>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</si>
  <si>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</si>
  <si>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</si>
  <si>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</si>
  <si>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</si>
  <si>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</si>
  <si>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</si>
  <si>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</si>
  <si>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</si>
  <si>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</si>
  <si>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</si>
  <si>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</si>
  <si>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</si>
  <si>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</si>
  <si>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</si>
  <si>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</si>
  <si>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</si>
  <si>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</si>
  <si>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</si>
  <si>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</si>
  <si>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</si>
  <si>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</si>
  <si>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</si>
  <si>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</si>
  <si>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</si>
  <si>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</si>
  <si>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</si>
  <si>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</si>
  <si>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</si>
  <si>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</si>
  <si>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</si>
  <si>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</si>
  <si>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</si>
  <si>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</si>
  <si>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</si>
  <si>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</si>
  <si>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</si>
  <si>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</si>
  <si>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</si>
  <si>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</si>
  <si>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</si>
  <si>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</si>
  <si>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</si>
  <si>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</si>
  <si>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</si>
  <si>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</si>
  <si>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</si>
  <si>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</si>
  <si>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</si>
  <si>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</si>
  <si>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</si>
  <si>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</si>
  <si>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</si>
  <si>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</si>
  <si>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</si>
  <si>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</si>
  <si>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</si>
  <si>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</si>
  <si>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</si>
  <si>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</si>
  <si>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</si>
  <si>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</si>
  <si>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</si>
  <si>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</si>
  <si>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</si>
  <si>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</si>
  <si>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</si>
  <si>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</si>
  <si>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</si>
  <si>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</si>
  <si>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</si>
  <si>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</si>
  <si>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</si>
  <si>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</si>
  <si>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</si>
  <si>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</si>
  <si>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</si>
  <si>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</si>
  <si>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</si>
  <si>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</si>
  <si>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</si>
  <si>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</si>
  <si>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</si>
  <si>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</si>
  <si>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</si>
  <si>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Повязку убрать через 6ч </t>
  </si>
  <si>
    <t>20 ml</t>
  </si>
  <si>
    <t>09:18</t>
  </si>
  <si>
    <t>Кривский А.Н.</t>
  </si>
  <si>
    <t>кальциноз, стеноз дистальной трети 30%</t>
  </si>
  <si>
    <r>
      <t>выраженный кальциноз, стеноз устья ПНА до 50%, стеноз среднего сегмента 70%</t>
    </r>
    <r>
      <rPr>
        <b/>
        <sz val="11"/>
        <color theme="1"/>
        <rFont val="Arial Narrow"/>
        <family val="2"/>
        <charset val="204"/>
      </rPr>
      <t>. ИМА:</t>
    </r>
    <r>
      <rPr>
        <sz val="11"/>
        <color theme="1"/>
        <rFont val="Arial Narrow"/>
        <family val="2"/>
        <charset val="204"/>
      </rPr>
      <t xml:space="preserve"> стеноз устья и проксимальной трети до 50%.  Антеградный кровоток TIMI III</t>
    </r>
  </si>
  <si>
    <t>гипоплазирован.   Антеградный кровоток TIMI III.</t>
  </si>
  <si>
    <t xml:space="preserve">Совместно с д/кардиологом: с учетом клинических данных, ЭКГ и КАГ рекомендована ЧКВ ПКА в экстренном порядке. </t>
  </si>
  <si>
    <t>окклюзия на уровне "креста" ПКА, значимые стенозы дистального, среднего и проксимального сегментов не менее 75%.  Антеградный кровоток за зоной оклюзии TIMI 0. TTG1, Rentrop 0.</t>
  </si>
  <si>
    <t>150 ml</t>
  </si>
  <si>
    <t>Устье ПКА оптимально  катетеризировано проводниковым катетером Launcher JL 3.5 в мануальной модификации под JR. Коронарный проводник AngioLine 0,8 гр, (1 шт) проведен за зону окклюзии в дистальный сегмент ЗМЖВ. БК Колибри 2.0-15 выполнена предилатация окклюзирующего стеноза ПКА. В зону проксимальной трети ЗМЖВ, дистального, среднего и проксимального сегментов с оверлаппингом последовательно имплантированы DES Resolute Integrity  2,75-30 мм, DES Resolute Integrity  3,0-38 и DES Resolute Integrity  3,5-38 мм, давлением 14 атм. Постдилатация и оптимизация зон оверлапинга и проксимального стента БК NC Accuforce 4.0-6, давлением от 12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ПКА, ЗМЖВ и ЗБВ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</si>
</sst>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165561</xdr:colOff>
      <xdr:row>40</xdr:row>
      <xdr:rowOff>37234</xdr:rowOff>
    </xdr:from>
    <xdr:to>
      <xdr:col>1</xdr:col>
      <xdr:colOff>1078058</xdr:colOff>
      <xdr:row>49</xdr:row>
      <xdr:rowOff>21282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61" y="7743825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N20" sqref="N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45305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0.96875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0.97569444444444453</v>
      </c>
      <c r="C10" s="55"/>
      <c r="D10" s="95" t="s">
        <v>173</v>
      </c>
      <c r="E10" s="93"/>
      <c r="F10" s="93"/>
      <c r="G10" s="24" t="s">
        <v>168</v>
      </c>
      <c r="H10" s="26"/>
    </row>
    <row r="11" spans="1:8" ht="17.25" thickTop="1" thickBot="1">
      <c r="A11" s="89" t="s">
        <v>192</v>
      </c>
      <c r="B11" s="201" t="s">
        <v>523</v>
      </c>
      <c r="C11" s="8"/>
      <c r="D11" s="95" t="s">
        <v>170</v>
      </c>
      <c r="E11" s="93"/>
      <c r="F11" s="93"/>
      <c r="G11" s="24" t="s">
        <v>256</v>
      </c>
      <c r="H11" s="26"/>
    </row>
    <row r="12" spans="1:8" ht="16.5" thickTop="1">
      <c r="A12" s="81" t="s">
        <v>8</v>
      </c>
      <c r="B12" s="82">
        <v>21887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1018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522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6120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11.628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524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528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527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="110" zoomScaleNormal="100" zoomScaleSheetLayoutView="110" zoomScalePageLayoutView="90" workbookViewId="0">
      <selection activeCell="J32" sqref="J3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216</v>
      </c>
      <c r="D8" s="235"/>
      <c r="E8" s="235"/>
      <c r="F8" s="191">
        <v>3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3</v>
      </c>
      <c r="H11" s="39"/>
    </row>
    <row r="12" spans="1:8" ht="18.75">
      <c r="A12" s="75" t="s">
        <v>191</v>
      </c>
      <c r="B12" s="20">
        <f>КАГ!B8</f>
        <v>45305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0.97569444444444453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6.9444444444444441E-3</v>
      </c>
      <c r="C14" s="12"/>
      <c r="D14" s="95" t="s">
        <v>173</v>
      </c>
      <c r="E14" s="93"/>
      <c r="F14" s="93"/>
      <c r="G14" s="80" t="str">
        <f>КАГ!G10</f>
        <v>Тарасова Н.В.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3.1249999999999889E-2</v>
      </c>
      <c r="D15" s="95" t="s">
        <v>170</v>
      </c>
      <c r="E15" s="93"/>
      <c r="F15" s="93"/>
      <c r="G15" s="80" t="str">
        <f>КАГ!G11</f>
        <v>Леонова Е.В.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Кривский А.Н.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21887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64</v>
      </c>
      <c r="H18" s="39"/>
    </row>
    <row r="19" spans="1:8" ht="14.45" customHeight="1">
      <c r="A19" s="15" t="s">
        <v>12</v>
      </c>
      <c r="B19" s="68">
        <f>КАГ!B14</f>
        <v>1018</v>
      </c>
      <c r="C19" s="69"/>
      <c r="D19" s="69"/>
      <c r="E19" s="69"/>
      <c r="F19" s="69"/>
      <c r="G19" s="166" t="s">
        <v>401</v>
      </c>
      <c r="H19" s="181" t="str">
        <f>КАГ!H15</f>
        <v>09:18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6120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11.628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0.97875000000000001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530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521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529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ml,450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D22" sqref="D22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45305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Кривский А.Н.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21887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64</v>
      </c>
    </row>
    <row r="7" spans="1:4">
      <c r="A7" s="38"/>
      <c r="C7" s="101" t="s">
        <v>12</v>
      </c>
      <c r="D7" s="103">
        <f>КАГ!$B$14</f>
        <v>1018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45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45305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327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517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312</v>
      </c>
      <c r="C16" s="183" t="s">
        <v>424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378</v>
      </c>
      <c r="C17" s="183" t="s">
        <v>408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455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464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323</v>
      </c>
      <c r="C20" s="136" t="s">
        <v>475</v>
      </c>
      <c r="D20" s="141">
        <v>1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5" t="str">
        <f>IFERROR(INDEX(Расходка[Наименование расходного материала],MATCH(Расходка[[#This Row],[№]],Поиск_расходки[Индекс4],0)),"")</f>
        <v>NC Accuforce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1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1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1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1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2024-01-14T21:27:39Z</cp:lastPrinted>
  <dcterms:created xsi:type="dcterms:W3CDTF">2015-06-05T18:19:34Z</dcterms:created>
  <dcterms:modified xsi:type="dcterms:W3CDTF">2024-01-14T21:27:45Z</dcterms:modified>
</cp:coreProperties>
</file>