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AB73" i="1" s="1"/>
  <c r="P73" i="1"/>
  <c r="P74" i="1"/>
  <c r="AC73" i="1" s="1"/>
  <c r="Q73" i="1"/>
  <c r="Q74" i="1"/>
  <c r="AD73" i="1" s="1"/>
  <c r="R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7" i="1"/>
  <c r="V65" i="1"/>
  <c r="V2" i="1"/>
  <c r="V50" i="1"/>
  <c r="V41" i="1"/>
  <c r="V47" i="1"/>
  <c r="V62" i="1"/>
  <c r="V54" i="1"/>
  <c r="V42" i="1"/>
  <c r="V49" i="1"/>
  <c r="V45" i="1"/>
  <c r="V46" i="1"/>
  <c r="V58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61" i="1" l="1"/>
  <c r="V56" i="1"/>
  <c r="V40" i="1"/>
  <c r="V53" i="1"/>
  <c r="V52" i="1"/>
  <c r="V39" i="1"/>
  <c r="V63" i="1"/>
  <c r="V59" i="1"/>
  <c r="V48" i="1"/>
  <c r="V60" i="1"/>
  <c r="V43" i="1"/>
  <c r="V64" i="1"/>
  <c r="V51" i="1"/>
  <c r="V66" i="1"/>
  <c r="V73" i="1"/>
  <c r="V74" i="1"/>
  <c r="V55" i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G62" i="1"/>
  <c r="M51" i="1"/>
  <c r="M52" i="1" s="1"/>
  <c r="M53" i="1" s="1"/>
  <c r="L50" i="1"/>
  <c r="N68" i="1" l="1"/>
  <c r="N69" i="1" s="1"/>
  <c r="G63" i="1"/>
  <c r="G64" i="1" s="1"/>
  <c r="M54" i="1"/>
  <c r="M55" i="1" s="1"/>
  <c r="L51" i="1"/>
  <c r="L52" i="1" s="1"/>
  <c r="L53" i="1" s="1"/>
  <c r="N70" i="1" l="1"/>
  <c r="G65" i="1"/>
  <c r="M56" i="1"/>
  <c r="M57" i="1" s="1"/>
  <c r="L54" i="1"/>
  <c r="AA74" i="1" l="1"/>
  <c r="AA73" i="1"/>
  <c r="AA67" i="1"/>
  <c r="AA62" i="1"/>
  <c r="AA58" i="1"/>
  <c r="AA29" i="1"/>
  <c r="AA22" i="1"/>
  <c r="AA3" i="1"/>
  <c r="AA16" i="1"/>
  <c r="AA42" i="1"/>
  <c r="AA49" i="1"/>
  <c r="AA24" i="1"/>
  <c r="AA15" i="1"/>
  <c r="AA50" i="1"/>
  <c r="AA28" i="1"/>
  <c r="AA48" i="1"/>
  <c r="AA6" i="1"/>
  <c r="AA9" i="1"/>
  <c r="AA61" i="1"/>
  <c r="AA63" i="1"/>
  <c r="AA53" i="1"/>
  <c r="AA18" i="1"/>
  <c r="AA34" i="1"/>
  <c r="AA12" i="1"/>
  <c r="AA30" i="1"/>
  <c r="AA46" i="1"/>
  <c r="AA43" i="1"/>
  <c r="AA36" i="1"/>
  <c r="AA25" i="1"/>
  <c r="AA41" i="1"/>
  <c r="AA32" i="1"/>
  <c r="AA19" i="1"/>
  <c r="AA10" i="1"/>
  <c r="AA68" i="1"/>
  <c r="AA70" i="1"/>
  <c r="AA60" i="1"/>
  <c r="AA47" i="1"/>
  <c r="AA31" i="1"/>
  <c r="AA5" i="1"/>
  <c r="AA21" i="1"/>
  <c r="AA13" i="1"/>
  <c r="AA17" i="1"/>
  <c r="AA64" i="1"/>
  <c r="AA56" i="1"/>
  <c r="AA14" i="1"/>
  <c r="AA39" i="1"/>
  <c r="AA8" i="1"/>
  <c r="AA20" i="1"/>
  <c r="AA45" i="1"/>
  <c r="AA38" i="1"/>
  <c r="AA54" i="1"/>
  <c r="AA69" i="1"/>
  <c r="AA65" i="1"/>
  <c r="AA57" i="1"/>
  <c r="AA27" i="1"/>
  <c r="AA37" i="1"/>
  <c r="AA23" i="1"/>
  <c r="AA52" i="1"/>
  <c r="AA51" i="1"/>
  <c r="AA33" i="1"/>
  <c r="AA59" i="1"/>
  <c r="AA11" i="1"/>
  <c r="AA26" i="1"/>
  <c r="AA4" i="1"/>
  <c r="AA40" i="1"/>
  <c r="AA35" i="1"/>
  <c r="AA7" i="1"/>
  <c r="AA66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AC70" i="1"/>
  <c r="AC69" i="1"/>
  <c r="M70" i="1" l="1"/>
  <c r="Z40" i="1" s="1"/>
  <c r="Z15" i="1"/>
  <c r="Z4" i="1"/>
  <c r="Z27" i="1"/>
  <c r="Z16" i="1"/>
  <c r="Z64" i="1"/>
  <c r="Z60" i="1"/>
  <c r="Z41" i="1"/>
  <c r="Z63" i="1"/>
  <c r="Z10" i="1"/>
  <c r="Z32" i="1"/>
  <c r="Z21" i="1"/>
  <c r="Z51" i="1"/>
  <c r="Z17" i="1"/>
  <c r="Z48" i="1"/>
  <c r="Z14" i="1"/>
  <c r="Z43" i="1"/>
  <c r="Z23" i="1"/>
  <c r="Z67" i="1"/>
  <c r="Z57" i="1"/>
  <c r="Z6" i="1"/>
  <c r="Z65" i="1"/>
  <c r="Z18" i="1"/>
  <c r="Z52" i="1"/>
  <c r="Z56" i="1"/>
  <c r="Z33" i="1"/>
  <c r="Z53" i="1"/>
  <c r="Z39" i="1"/>
  <c r="Z37" i="1"/>
  <c r="Z25" i="1"/>
  <c r="Z36" i="1"/>
  <c r="Z19" i="1"/>
  <c r="Z42" i="1"/>
  <c r="Z13" i="1"/>
  <c r="Z28" i="1"/>
  <c r="Z45" i="1"/>
  <c r="Z24" i="1"/>
  <c r="Z49" i="1"/>
  <c r="Z3" i="1"/>
  <c r="Z66" i="1"/>
  <c r="Z22" i="1"/>
  <c r="Z34" i="1"/>
  <c r="Z62" i="1"/>
  <c r="Z47" i="1"/>
  <c r="Z59" i="1"/>
  <c r="Z5" i="1"/>
  <c r="Z46" i="1"/>
  <c r="Z20" i="1"/>
  <c r="Z61" i="1"/>
  <c r="Z11" i="1"/>
  <c r="Z12" i="1"/>
  <c r="Z31" i="1"/>
  <c r="Z38" i="1"/>
  <c r="Z50" i="1"/>
  <c r="Z9" i="1"/>
  <c r="Z7" i="1"/>
  <c r="Z29" i="1"/>
  <c r="Z8" i="1"/>
  <c r="Z26" i="1"/>
  <c r="Z55" i="1"/>
  <c r="AC55" i="1"/>
  <c r="AC44" i="1"/>
  <c r="AC71" i="1"/>
  <c r="AC72" i="1"/>
  <c r="AC54" i="1"/>
  <c r="Z30" i="1" l="1"/>
  <c r="Z35" i="1"/>
  <c r="Z44" i="1"/>
  <c r="Z74" i="1"/>
  <c r="Z73" i="1"/>
  <c r="Z58" i="1"/>
  <c r="Z54" i="1"/>
  <c r="Z68" i="1"/>
  <c r="Z71" i="1"/>
  <c r="Z70" i="1"/>
  <c r="Z72" i="1"/>
  <c r="Z69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<sst xmlns="http://schemas.openxmlformats.org/spreadsheetml/2006/main" count="872" uniqueCount="532">
  <si>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</si>
  <si>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</si>
  <si>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</si>
  <si>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</si>
  <si>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</si>
  <si>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</si>
  <si>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</si>
  <si>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</si>
  <si>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</si>
  <si>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</si>
  <si>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</si>
  <si>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</si>
  <si>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</si>
  <si>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</si>
  <si>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</si>
  <si>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</si>
  <si>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</si>
  <si>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</si>
  <si>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</si>
  <si>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</si>
  <si>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</si>
  <si>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</si>
  <si>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</si>
  <si>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</si>
  <si>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</si>
  <si>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</si>
  <si>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</si>
  <si>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</si>
  <si>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</si>
  <si>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</si>
  <si>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</si>
  <si>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</si>
  <si>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</si>
  <si>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</si>
  <si>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</si>
  <si>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</si>
  <si>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</si>
  <si>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</si>
  <si>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</si>
  <si>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</si>
  <si>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</si>
  <si>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</si>
  <si>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</si>
  <si>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</si>
  <si>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</si>
  <si>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</si>
  <si>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</si>
  <si>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</si>
  <si>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</si>
  <si>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</si>
  <si>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</si>
  <si>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</si>
  <si>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</si>
  <si>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</si>
  <si>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</si>
  <si>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</si>
  <si>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</si>
  <si>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</si>
  <si>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</si>
  <si>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</si>
  <si>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</si>
  <si>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</si>
  <si>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</si>
  <si>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</si>
  <si>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</si>
  <si>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</si>
  <si>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</si>
  <si>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</si>
  <si>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</si>
  <si>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</si>
  <si>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</si>
  <si>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</si>
  <si>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</si>
  <si>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</si>
  <si>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</si>
  <si>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</si>
  <si>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</si>
  <si>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</si>
  <si>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</si>
  <si>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</si>
  <si>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</si>
  <si>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</si>
  <si>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</si>
  <si>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</si>
  <si>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</si>
  <si>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</si>
  <si>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</si>
  <si>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</si>
  <si>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</si>
  <si>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</si>
  <si>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</si>
  <si>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</si>
  <si>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</si>
  <si>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</si>
  <si>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</si>
  <si>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</si>
  <si>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</si>
  <si>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</si>
  <si>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</si>
  <si>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</si>
  <si>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</si>
  <si>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</si>
  <si>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</si>
  <si>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</si>
  <si>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</si>
  <si>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</si>
  <si>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</si>
  <si>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</si>
  <si>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</si>
  <si>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</si>
  <si>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</si>
  <si>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</si>
  <si>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</si>
  <si>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</si>
  <si>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</si>
  <si>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</si>
  <si>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</si>
  <si>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</si>
  <si>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</si>
  <si>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</si>
  <si>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</si>
  <si>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</si>
  <si>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</si>
  <si>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</si>
  <si>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</si>
  <si>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</si>
  <si>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</si>
  <si>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</si>
  <si>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</si>
  <si>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</si>
  <si>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</si>
  <si>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</si>
  <si>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</si>
  <si>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</si>
  <si>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</si>
  <si>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</si>
  <si>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</si>
  <si>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</si>
  <si>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</si>
  <si>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</si>
  <si>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</si>
  <si>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</si>
  <si>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</si>
  <si>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</si>
  <si>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</si>
  <si>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</si>
  <si>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</si>
  <si>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</si>
  <si>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</si>
  <si>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</si>
  <si>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</si>
  <si>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</si>
  <si>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</si>
  <si>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</si>
  <si>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</si>
  <si>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</si>
  <si>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</si>
  <si>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</si>
  <si>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</si>
  <si>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</si>
  <si>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</si>
  <si>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</si>
  <si>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</si>
  <si>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</si>
  <si>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</si>
  <si>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</si>
  <si>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</si>
  <si>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</si>
  <si>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</si>
  <si>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</si>
  <si>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</si>
  <si>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</si>
  <si>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</si>
  <si>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</si>
  <si>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</si>
  <si>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</si>
  <si>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</si>
  <si>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</si>
  <si>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</si>
  <si>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</si>
  <si>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</si>
  <si>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</si>
  <si>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</si>
  <si>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</si>
  <si>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</si>
  <si>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</si>
  <si>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</si>
  <si>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</si>
  <si>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</si>
  <si>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</si>
  <si>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</si>
  <si>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</si>
  <si>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</si>
  <si>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</si>
  <si>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</si>
  <si>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</si>
  <si>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</si>
  <si>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</si>
  <si>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</si>
  <si>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</si>
  <si>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</si>
  <si>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</si>
  <si>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</si>
  <si>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</si>
  <si>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</si>
  <si>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</si>
  <si>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</si>
  <si>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</si>
  <si>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</si>
  <si>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</si>
  <si>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</si>
  <si>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</si>
  <si>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</si>
  <si>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</si>
  <si>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</si>
  <si>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</si>
  <si>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</si>
  <si>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</si>
  <si>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</si>
  <si>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</si>
  <si>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</si>
  <si>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</si>
  <si>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</si>
  <si>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</si>
  <si>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</si>
  <si>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</si>
  <si>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</si>
  <si>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</si>
  <si>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</si>
  <si>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</si>
  <si>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</si>
  <si>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</si>
  <si>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</si>
  <si>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</si>
  <si>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</si>
  <si>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</si>
  <si>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</si>
  <si>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</si>
  <si>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</si>
  <si>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</si>
  <si>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</si>
  <si>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</si>
  <si>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</si>
  <si>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</si>
  <si>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</si>
  <si>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</si>
  <si>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</si>
  <si>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</si>
  <si>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</si>
  <si>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</si>
  <si>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</si>
  <si>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</si>
  <si>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</si>
  <si>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</si>
  <si>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</si>
  <si>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</si>
  <si>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</si>
  <si>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</si>
  <si>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</si>
  <si>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</si>
  <si>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</si>
  <si>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</si>
  <si>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</si>
  <si>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</si>
  <si>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</si>
  <si>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</si>
  <si>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</si>
  <si>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</si>
  <si>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</si>
  <si>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</si>
  <si>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</si>
  <si>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</si>
  <si>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</si>
  <si>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</si>
  <si>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</si>
  <si>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</si>
  <si>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</si>
  <si>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</si>
  <si>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</si>
  <si>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</si>
  <si>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</si>
  <si>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</si>
  <si>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</si>
  <si>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</si>
  <si>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</si>
  <si>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</si>
  <si>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</si>
  <si>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</si>
  <si>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</si>
  <si>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</si>
  <si>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</si>
  <si>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</si>
  <si>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</si>
  <si>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</si>
  <si>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</si>
  <si>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</si>
  <si>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</si>
  <si>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</si>
  <si>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</si>
  <si>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</si>
  <si>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</si>
  <si>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</si>
  <si>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</si>
  <si>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</si>
  <si>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</si>
  <si>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</si>
  <si>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</si>
  <si>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</si>
  <si>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</si>
  <si>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</si>
  <si>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</si>
  <si>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</si>
  <si>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</si>
  <si>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</si>
  <si>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</si>
  <si>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</si>
  <si>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</si>
  <si>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</si>
  <si>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</si>
  <si>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</si>
  <si>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</si>
  <si>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</si>
  <si>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</si>
  <si>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</si>
  <si>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</si>
  <si>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</si>
  <si>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</si>
  <si>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</si>
  <si>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</si>
  <si>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</si>
  <si>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</si>
  <si>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</si>
  <si>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</si>
  <si>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</si>
  <si>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</si>
  <si>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</si>
  <si>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</si>
  <si>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</si>
  <si>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</si>
  <si>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</si>
  <si>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</si>
  <si>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</si>
  <si>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</si>
  <si>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</si>
  <si>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</si>
  <si>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</si>
  <si>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</si>
  <si>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</si>
  <si>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</si>
  <si>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</si>
  <si>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</si>
  <si>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</si>
  <si>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</si>
  <si>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</si>
  <si>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</si>
  <si>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</si>
  <si>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</si>
  <si>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</si>
  <si>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</si>
  <si>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</si>
  <si>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</si>
  <si>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</si>
  <si>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</si>
  <si>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</si>
  <si>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</si>
  <si>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</si>
  <si>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</si>
  <si>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</si>
  <si>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</si>
  <si>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</si>
  <si>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</si>
  <si>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</si>
  <si>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</si>
  <si>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</si>
  <si>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</si>
  <si>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</si>
  <si>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</si>
  <si>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</si>
  <si>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</si>
  <si>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</si>
  <si>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</si>
  <si>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</si>
  <si>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</si>
  <si>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</si>
  <si>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</si>
  <si>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</si>
  <si>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</si>
  <si>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</si>
  <si>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</si>
  <si>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</si>
  <si>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</si>
  <si>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</si>
  <si>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</si>
  <si>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</si>
  <si>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</si>
  <si>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</si>
  <si>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</si>
  <si>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</si>
  <si>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</si>
  <si>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</si>
  <si>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</si>
  <si>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</si>
  <si>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</si>
  <si>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</si>
  <si>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</si>
  <si>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</si>
  <si>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</si>
  <si>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</si>
  <si>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</si>
  <si>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</si>
  <si>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</si>
  <si>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</si>
  <si>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</si>
  <si>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</si>
  <si>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</si>
  <si>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</si>
  <si>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</si>
  <si>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</si>
  <si>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</si>
  <si>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</si>
  <si>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</si>
  <si>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</si>
  <si>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</si>
  <si>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</si>
  <si>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</si>
  <si>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</si>
  <si>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</si>
  <si>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</si>
  <si>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</si>
  <si>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</si>
  <si>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</si>
  <si>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</si>
  <si>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</si>
  <si>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</si>
  <si>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</si>
  <si>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</si>
  <si>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</si>
  <si>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</si>
  <si>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</si>
  <si>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</si>
  <si>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</si>
  <si>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</si>
  <si>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</si>
  <si>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</si>
  <si>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</si>
  <si>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</si>
  <si>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</si>
  <si>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</si>
  <si>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</si>
  <si>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</si>
  <si>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</si>
  <si>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</si>
  <si>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</si>
  <si>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</si>
  <si>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</si>
  <si>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</si>
  <si>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</si>
  <si>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</si>
  <si>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</si>
  <si>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</si>
  <si>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</si>
  <si>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</si>
  <si>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</si>
  <si>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</si>
  <si>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</si>
  <si>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</si>
  <si>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</si>
  <si>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</si>
  <si>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</si>
  <si>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</si>
  <si>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</si>
  <si>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</si>
  <si>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</si>
  <si>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</si>
  <si>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</si>
  <si>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</si>
  <si>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</si>
  <si>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</si>
  <si>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</si>
  <si>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</si>
  <si>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</si>
  <si>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</si>
  <si>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</si>
  <si>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</si>
  <si>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</si>
  <si>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</si>
  <si>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</si>
  <si>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</si>
  <si>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</si>
  <si>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</si>
  <si>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</si>
  <si>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</si>
  <si>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</si>
  <si>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</si>
  <si>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</si>
  <si>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</si>
  <si>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</si>
  <si>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</si>
  <si>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</si>
  <si>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</si>
  <si>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</si>
  <si>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</si>
  <si>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</si>
  <si>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</si>
  <si>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</si>
  <si>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</si>
  <si>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</si>
  <si>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</si>
  <si>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</si>
  <si>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</si>
  <si>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</si>
  <si>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</si>
  <si>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</si>
  <si>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</si>
  <si>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</si>
  <si>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</si>
  <si>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Правый</t>
  </si>
  <si>
    <t>лучевой</t>
  </si>
  <si>
    <t>Извлечён</t>
  </si>
  <si>
    <t xml:space="preserve">1) Строгий контроль места пункции! </t>
  </si>
  <si>
    <t>100 ml</t>
  </si>
  <si>
    <t>Грачёв А.В.</t>
  </si>
  <si>
    <t>08:36</t>
  </si>
  <si>
    <t>проходим, контуры ровные</t>
  </si>
  <si>
    <t xml:space="preserve"> проходим, контуры ровные. Антеградный кровоток TIMI III.</t>
  </si>
  <si>
    <t>неровности контуров проксимального сегмента.  Антеградный кровоток TIMI III.</t>
  </si>
  <si>
    <t>Совместно с д/кардиологом: с учетом клинических данных, ЭКГ и КАГ рекомендована ЧТКА ПНА.</t>
  </si>
  <si>
    <t>50 ml</t>
  </si>
  <si>
    <r>
      <t xml:space="preserve">неровности контуров проксимального сегмента, на границе проксимального и среднего сегментов нестабильный 90% стеноз, стеноз устья ДВ_1 80% (d 2.25 мм). </t>
    </r>
    <r>
      <rPr>
        <b/>
        <sz val="11"/>
        <color theme="1"/>
        <rFont val="Arial Narrow"/>
        <family val="2"/>
        <charset val="204"/>
      </rPr>
      <t>ИМА</t>
    </r>
    <r>
      <rPr>
        <sz val="11"/>
        <color theme="1"/>
        <rFont val="Arial Narrow"/>
        <family val="2"/>
        <charset val="204"/>
      </rPr>
      <t>: проходим, контуры ровные. TIMI III.</t>
    </r>
  </si>
  <si>
    <t>20 ml</t>
  </si>
  <si>
    <t>Устье ствола ЛКА катетеризировано проводниковым катетером Launcher JL3/5 6Fr. Коронарный проводник AngioLaine 0.8(1шт) проведен  в дистальный сегмент ПНА. В зону среднего  сегмента  с полным покрытием значимого нестабильного стеноза имплантирован DES Resolute Integrity  3,5-22 мм, давлением 16 атм. Оптимизация и постдилатация стента БК NC Колибри 3.5-20, давлением 20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</si>
  <si>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3,5 - 20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</si>
</sst>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S13" sqref="S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45353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0.82638888888888884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0.8305555555555556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521</v>
      </c>
      <c r="C11" s="8"/>
      <c r="D11" s="95" t="s">
        <v>170</v>
      </c>
      <c r="E11" s="93"/>
      <c r="F11" s="93"/>
      <c r="G11" s="24" t="s">
        <v>268</v>
      </c>
      <c r="H11" s="26"/>
    </row>
    <row r="12" spans="1:8" ht="16.5" thickTop="1">
      <c r="A12" s="81" t="s">
        <v>8</v>
      </c>
      <c r="B12" s="82">
        <v>28709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45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6115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4100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7.79</v>
      </c>
    </row>
    <row r="18" spans="1:8" ht="14.45" customHeight="1">
      <c r="A18" s="57" t="s">
        <v>188</v>
      </c>
      <c r="B18" s="87" t="s">
        <v>516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528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524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525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526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0" zoomScale="110" zoomScaleNormal="100" zoomScaleSheetLayoutView="110" zoomScalePageLayoutView="90" workbookViewId="0">
      <selection activeCell="I31" sqref="I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221</v>
      </c>
      <c r="D8" s="236"/>
      <c r="E8" s="236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45353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0.8305555555555556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0.86111111111111116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3.0555555555555558E-2</v>
      </c>
      <c r="D15" s="95" t="s">
        <v>170</v>
      </c>
      <c r="E15" s="93"/>
      <c r="F15" s="93"/>
      <c r="G15" s="80" t="str">
        <f>КАГ!G11</f>
        <v>Комаров А.С.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Грачёв А.В.</v>
      </c>
      <c r="C16" s="204">
        <f>LEN(КАГ!B11)</f>
        <v>11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28709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45</v>
      </c>
      <c r="H18" s="39"/>
    </row>
    <row r="19" spans="1:8" ht="14.45" customHeight="1">
      <c r="A19" s="15" t="s">
        <v>12</v>
      </c>
      <c r="B19" s="68">
        <f>КАГ!B14</f>
        <v>6115</v>
      </c>
      <c r="C19" s="69"/>
      <c r="D19" s="69"/>
      <c r="E19" s="69"/>
      <c r="F19" s="69"/>
      <c r="G19" s="166" t="s">
        <v>401</v>
      </c>
      <c r="H19" s="181" t="str">
        <f>КАГ!H15</f>
        <v>08:36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4100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7.79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0.83333333333333326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530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529</v>
      </c>
      <c r="C40" s="120"/>
      <c r="D40" s="241" t="s">
        <v>519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520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45353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Грачёв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28709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45</v>
      </c>
    </row>
    <row r="7" spans="1:4">
      <c r="A7" s="38"/>
      <c r="C7" s="101" t="s">
        <v>12</v>
      </c>
      <c r="D7" s="103">
        <f>КАГ!$B$14</f>
        <v>6115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45353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327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400</v>
      </c>
      <c r="C16" s="183" t="s">
        <v>531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468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1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контуры ровные. Бассейн ПНА: неровности контуров проксимального сегмента, на границе проксимального и среднего сегментов нестабильный 90% стеноз, стеноз устья ДВ_1 80% (d 2.25 мм). ИМА: проходим, контуры ровные.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2024-03-02T17:49:32Z</cp:lastPrinted>
  <dcterms:created xsi:type="dcterms:W3CDTF">2015-06-05T18:19:34Z</dcterms:created>
  <dcterms:modified xsi:type="dcterms:W3CDTF">2024-03-02T17:49:46Z</dcterms:modified>
</cp:coreProperties>
</file>