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S66" i="1" s="1"/>
  <c r="P31" i="1"/>
  <c r="AC31" i="1"/>
  <c r="AC30" i="1"/>
  <c r="I72" i="1"/>
  <c r="J72" i="1"/>
  <c r="S56" i="1"/>
  <c r="S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55" i="1" l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U43" i="1" s="1"/>
  <c r="S74" i="1"/>
  <c r="S75" i="1"/>
  <c r="U63" i="1"/>
  <c r="U71" i="1"/>
  <c r="U50" i="1"/>
  <c r="U67" i="1"/>
  <c r="U53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U48" i="1" l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W48" i="1" l="1"/>
  <c r="J75" i="1"/>
  <c r="W75" i="1" s="1"/>
  <c r="V66" i="1"/>
  <c r="I75" i="1"/>
  <c r="W50" i="1"/>
  <c r="W42" i="1"/>
  <c r="W62" i="1"/>
  <c r="W71" i="1"/>
  <c r="W39" i="1"/>
  <c r="W54" i="1"/>
  <c r="W47" i="1"/>
  <c r="W69" i="1"/>
  <c r="W55" i="1"/>
  <c r="W57" i="1"/>
  <c r="V46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75" i="1" l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14" i="1"/>
  <c r="X63" i="1"/>
  <c r="X8" i="1"/>
  <c r="X57" i="1"/>
  <c r="X36" i="1"/>
  <c r="X40" i="1"/>
  <c r="X22" i="1"/>
  <c r="X27" i="1"/>
  <c r="X31" i="1"/>
  <c r="X12" i="1"/>
  <c r="X58" i="1"/>
  <c r="X55" i="1"/>
  <c r="X64" i="1"/>
  <c r="X68" i="1"/>
  <c r="X62" i="1"/>
  <c r="X21" i="1"/>
  <c r="X15" i="1"/>
  <c r="X20" i="1"/>
  <c r="X17" i="1"/>
  <c r="X7" i="1"/>
  <c r="X49" i="1"/>
  <c r="X46" i="1"/>
  <c r="X70" i="1"/>
  <c r="X2" i="1"/>
  <c r="X60" i="1"/>
  <c r="X51" i="1"/>
  <c r="X52" i="1"/>
  <c r="X28" i="1"/>
  <c r="X19" i="1"/>
  <c r="X61" i="1"/>
  <c r="X69" i="1"/>
  <c r="X5" i="1"/>
  <c r="G62" i="1"/>
  <c r="G63" i="1" s="1"/>
  <c r="M51" i="1"/>
  <c r="M52" i="1" s="1"/>
  <c r="M53" i="1" s="1"/>
  <c r="L50" i="1"/>
  <c r="X30" i="1" l="1"/>
  <c r="K75" i="1"/>
  <c r="X75" i="1" s="1"/>
  <c r="X35" i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P40" i="1" l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<sst xmlns="http://schemas.openxmlformats.org/spreadsheetml/2006/main" count="885" uniqueCount="535">
  <si>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</si>
  <si>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</si>
  <si>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</si>
  <si>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</si>
  <si>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</si>
  <si>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</si>
  <si>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</si>
  <si>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</si>
  <si>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</si>
  <si>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</si>
  <si>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</si>
  <si>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</si>
  <si>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</si>
  <si>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</si>
  <si>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</si>
  <si>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</si>
  <si>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</si>
  <si>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</si>
  <si>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</si>
  <si>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</si>
  <si>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</si>
  <si>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</si>
  <si>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</si>
  <si>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</si>
  <si>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</si>
  <si>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</si>
  <si>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</si>
  <si>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</si>
  <si>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</si>
  <si>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</si>
  <si>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</si>
  <si>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</si>
  <si>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</si>
  <si>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</si>
  <si>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</si>
  <si>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</si>
  <si>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</si>
  <si>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</si>
  <si>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</si>
  <si>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</si>
  <si>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</si>
  <si>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</si>
  <si>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</si>
  <si>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</si>
  <si>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</si>
  <si>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</si>
  <si>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</si>
  <si>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</si>
  <si>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</si>
  <si>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</si>
  <si>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</si>
  <si>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</si>
  <si>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</si>
  <si>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</si>
  <si>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</si>
  <si>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</si>
  <si>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</si>
  <si>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</si>
  <si>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</si>
  <si>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</si>
  <si>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</si>
  <si>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</si>
  <si>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</si>
  <si>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</si>
  <si>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</si>
  <si>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</si>
  <si>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</si>
  <si>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</si>
  <si>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</si>
  <si>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</si>
  <si>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</si>
  <si>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</si>
  <si>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</si>
  <si>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</si>
  <si>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</si>
  <si>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</si>
  <si>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</si>
  <si>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</si>
  <si>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</si>
  <si>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</si>
  <si>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</si>
  <si>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</si>
  <si>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</si>
  <si>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</si>
  <si>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</si>
  <si>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</si>
  <si>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</si>
  <si>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</si>
  <si>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</si>
  <si>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</si>
  <si>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</si>
  <si>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</si>
  <si>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</si>
  <si>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</si>
  <si>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</si>
  <si>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</si>
  <si>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</si>
  <si>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</si>
  <si>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</si>
  <si>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</si>
  <si>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</si>
  <si>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</si>
  <si>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</si>
  <si>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</si>
  <si>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</si>
  <si>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</si>
  <si>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</si>
  <si>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</si>
  <si>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</si>
  <si>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</si>
  <si>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</si>
  <si>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</si>
  <si>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</si>
  <si>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</si>
  <si>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</si>
  <si>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</si>
  <si>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</si>
  <si>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</si>
  <si>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</si>
  <si>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</si>
  <si>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</si>
  <si>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</si>
  <si>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</si>
  <si>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</si>
  <si>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</si>
  <si>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</si>
  <si>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</si>
  <si>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</si>
  <si>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</si>
  <si>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</si>
  <si>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</si>
  <si>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</si>
  <si>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</si>
  <si>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</si>
  <si>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</si>
  <si>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</si>
  <si>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</si>
  <si>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</si>
  <si>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</si>
  <si>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</si>
  <si>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</si>
  <si>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</si>
  <si>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</si>
  <si>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</si>
  <si>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</si>
  <si>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</si>
  <si>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</si>
  <si>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</si>
  <si>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</si>
  <si>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</si>
  <si>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</si>
  <si>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</si>
  <si>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</si>
  <si>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</si>
  <si>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</si>
  <si>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</si>
  <si>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</si>
  <si>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</si>
  <si>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</si>
  <si>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</si>
  <si>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</si>
  <si>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</si>
  <si>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</si>
  <si>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</si>
  <si>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</si>
  <si>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</si>
  <si>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</si>
  <si>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</si>
  <si>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</si>
  <si>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</si>
  <si>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</si>
  <si>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</si>
  <si>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</si>
  <si>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</si>
  <si>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</si>
  <si>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</si>
  <si>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</si>
  <si>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</si>
  <si>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</si>
  <si>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</si>
  <si>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</si>
  <si>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</si>
  <si>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</si>
  <si>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</si>
  <si>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</si>
  <si>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</si>
  <si>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</si>
  <si>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</si>
  <si>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</si>
  <si>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</si>
  <si>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</si>
  <si>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</si>
  <si>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</si>
  <si>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</si>
  <si>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</si>
  <si>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</si>
  <si>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</si>
  <si>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</si>
  <si>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</si>
  <si>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</si>
  <si>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</si>
  <si>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</si>
  <si>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</si>
  <si>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</si>
  <si>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</si>
  <si>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</si>
  <si>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</si>
  <si>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</si>
  <si>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</si>
  <si>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</si>
  <si>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</si>
  <si>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</si>
  <si>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</si>
  <si>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</si>
  <si>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</si>
  <si>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</si>
  <si>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</si>
  <si>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</si>
  <si>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</si>
  <si>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</si>
  <si>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</si>
  <si>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</si>
  <si>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</si>
  <si>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</si>
  <si>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</si>
  <si>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</si>
  <si>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</si>
  <si>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</si>
  <si>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</si>
  <si>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</si>
  <si>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</si>
  <si>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</si>
  <si>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</si>
  <si>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</si>
  <si>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</si>
  <si>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</si>
  <si>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</si>
  <si>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</si>
  <si>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</si>
  <si>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</si>
  <si>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</si>
  <si>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</si>
  <si>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</si>
  <si>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</si>
  <si>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</si>
  <si>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</si>
  <si>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</si>
  <si>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</si>
  <si>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</si>
  <si>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</si>
  <si>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</si>
  <si>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</si>
  <si>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</si>
  <si>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</si>
  <si>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</si>
  <si>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</si>
  <si>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</si>
  <si>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</si>
  <si>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</si>
  <si>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</si>
  <si>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</si>
  <si>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</si>
  <si>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</si>
  <si>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</si>
  <si>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</si>
  <si>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</si>
  <si>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</si>
  <si>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</si>
  <si>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</si>
  <si>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</si>
  <si>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</si>
  <si>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</si>
  <si>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</si>
  <si>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</si>
  <si>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</si>
  <si>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</si>
  <si>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</si>
  <si>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</si>
  <si>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</si>
  <si>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</si>
  <si>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</si>
  <si>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</si>
  <si>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</si>
  <si>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</si>
  <si>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</si>
  <si>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</si>
  <si>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</si>
  <si>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</si>
  <si>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</si>
  <si>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</si>
  <si>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</si>
  <si>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</si>
  <si>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</si>
  <si>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</si>
  <si>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</si>
  <si>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</si>
  <si>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</si>
  <si>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</si>
  <si>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</si>
  <si>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</si>
  <si>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</si>
  <si>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</si>
  <si>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</si>
  <si>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</si>
  <si>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</si>
  <si>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</si>
  <si>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</si>
  <si>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</si>
  <si>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</si>
  <si>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</si>
  <si>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</si>
  <si>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</si>
  <si>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</si>
  <si>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</si>
  <si>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</si>
  <si>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</si>
  <si>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</si>
  <si>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</si>
  <si>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</si>
  <si>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</si>
  <si>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</si>
  <si>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</si>
  <si>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</si>
  <si>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</si>
  <si>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</si>
  <si>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</si>
  <si>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</si>
  <si>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</si>
  <si>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</si>
  <si>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</si>
  <si>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</si>
  <si>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</si>
  <si>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</si>
  <si>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</si>
  <si>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</si>
  <si>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</si>
  <si>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</si>
  <si>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</si>
  <si>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</si>
  <si>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</si>
  <si>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</si>
  <si>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</si>
  <si>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</si>
  <si>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</si>
  <si>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</si>
  <si>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</si>
  <si>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</si>
  <si>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</si>
  <si>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</si>
  <si>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</si>
  <si>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</si>
  <si>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</si>
  <si>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</si>
  <si>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</si>
  <si>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</si>
  <si>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</si>
  <si>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</si>
  <si>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</si>
  <si>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</si>
  <si>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</si>
  <si>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</si>
  <si>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</si>
  <si>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</si>
  <si>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</si>
  <si>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</si>
  <si>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</si>
  <si>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</si>
  <si>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</si>
  <si>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</si>
  <si>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</si>
  <si>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</si>
  <si>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</si>
  <si>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</si>
  <si>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</si>
  <si>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</si>
  <si>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</si>
  <si>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</si>
  <si>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</si>
  <si>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</si>
  <si>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</si>
  <si>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</si>
  <si>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</si>
  <si>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</si>
  <si>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</si>
  <si>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</si>
  <si>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</si>
  <si>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</si>
  <si>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</si>
  <si>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</si>
  <si>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</si>
  <si>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</si>
  <si>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</si>
  <si>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</si>
  <si>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</si>
  <si>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</si>
  <si>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</si>
  <si>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</si>
  <si>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</si>
  <si>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</si>
  <si>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</si>
  <si>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</si>
  <si>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</si>
  <si>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</si>
  <si>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</si>
  <si>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</si>
  <si>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</si>
  <si>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</si>
  <si>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</si>
  <si>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</si>
  <si>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</si>
  <si>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</si>
  <si>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</si>
  <si>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</si>
  <si>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</si>
  <si>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</si>
  <si>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</si>
  <si>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</si>
  <si>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</si>
  <si>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</si>
  <si>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</si>
  <si>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</si>
  <si>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</si>
  <si>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</si>
  <si>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</si>
  <si>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</si>
  <si>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</si>
  <si>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</si>
  <si>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</si>
  <si>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</si>
  <si>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</si>
  <si>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</si>
  <si>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</si>
  <si>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</si>
  <si>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</si>
  <si>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</si>
  <si>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</si>
  <si>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</si>
  <si>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</si>
  <si>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</si>
  <si>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</si>
  <si>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</si>
  <si>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</si>
  <si>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</si>
  <si>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</si>
  <si>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</si>
  <si>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</si>
  <si>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</si>
  <si>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</si>
  <si>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</si>
  <si>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</si>
  <si>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</si>
  <si>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</si>
  <si>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</si>
  <si>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</si>
  <si>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</si>
  <si>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</si>
  <si>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</si>
  <si>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</si>
  <si>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</si>
  <si>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</si>
  <si>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</si>
  <si>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</si>
  <si>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</si>
  <si>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</si>
  <si>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</si>
  <si>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</si>
  <si>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</si>
  <si>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</si>
  <si>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</si>
  <si>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</si>
  <si>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</si>
  <si>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</si>
  <si>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</si>
  <si>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</si>
  <si>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</si>
  <si>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</si>
  <si>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</si>
  <si>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</si>
  <si>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</si>
  <si>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</si>
  <si>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</si>
  <si>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</si>
  <si>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</si>
  <si>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</si>
  <si>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</si>
  <si>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</si>
  <si>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</si>
  <si>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</si>
  <si>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</si>
  <si>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</si>
  <si>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</si>
  <si>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</si>
  <si>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</si>
  <si>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</si>
  <si>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</si>
  <si>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</si>
  <si>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</si>
  <si>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</si>
  <si>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</si>
  <si>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</si>
  <si>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</si>
  <si>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</si>
  <si>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</si>
  <si>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</si>
  <si>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</si>
  <si>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</si>
  <si>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</si>
  <si>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</si>
  <si>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</si>
  <si>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</si>
  <si>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</si>
  <si>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</si>
  <si>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</si>
  <si>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</si>
  <si>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</si>
  <si>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</si>
  <si>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</si>
  <si>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</si>
  <si>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</si>
  <si>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</si>
  <si>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</si>
  <si>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</si>
  <si>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</si>
  <si>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</si>
  <si>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проходим, контуры ровные</t>
  </si>
  <si>
    <t>Abbot Whisper MS</t>
  </si>
  <si>
    <t>Abbot Whisper LS</t>
  </si>
  <si>
    <t>30 ml</t>
  </si>
  <si>
    <t>Богданова Г.В.</t>
  </si>
  <si>
    <t xml:space="preserve">проходим, контуры ровные. Антеградный  кровоток TIMI III. </t>
  </si>
  <si>
    <t>Совместно с д/кардиологом: с учетом клинических данных, ЭКГ и КАГ рекомендована реканализация ПНА</t>
  </si>
  <si>
    <t xml:space="preserve">на уровне среднего сегмента определяется острая окклюзия со стенозом 90%, TTG2, на границе среднего и дистального сегментов стеноз 30% (вазоспазм?). Антеградный  кровоток ближе к TIMI I. Rentrop 0-1 </t>
  </si>
  <si>
    <t>Устье ПНА катетеризировано проводниковым катетером Launcher EBU  3.5 6Fr. Коронарный проводник Whisper LS проведён в дистальный сегмент ПНА.  В зону среднего сегмента последовательно с оверлаппингом  имплантированы DES Evermine 2.75 - 32 и  DES Калипсо  3.5-13 мм, давлением до  14 атм. с  постдилатацией дистального стента  и зоны оверлаппинга баллоном от стента 3.5, давлением до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 в стабильном состоянии транспортируется в ПРИТ для дальнейшего наблюдения и лечения.состоянии транспортируется в ПРИТ для дальнейшего наблюдения и лечения.</t>
  </si>
  <si>
    <t>3,5 - 13</t>
  </si>
  <si>
    <t>09:42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</si>
</sst>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45447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0.95833333333333337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0.96319444444444446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3" t="s">
        <v>528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24854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56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16051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534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402</v>
      </c>
      <c r="H16" s="164">
        <v>7050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13.395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524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531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529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529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530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204</v>
      </c>
      <c r="B51" s="63" t="s">
        <v>522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N26" sqref="N2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45447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0.96319444444444446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0.99652777777777779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3.3333333333333326E-2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Богданова Г.В.</v>
      </c>
      <c r="C16" s="200">
        <f>LEN(КАГ!B11)</f>
        <v>14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24854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56</v>
      </c>
      <c r="H18" s="39"/>
    </row>
    <row r="19" spans="1:8" ht="14.45" customHeight="1">
      <c r="A19" s="15" t="s">
        <v>12</v>
      </c>
      <c r="B19" s="68">
        <f>КАГ!B14</f>
        <v>16051</v>
      </c>
      <c r="C19" s="69"/>
      <c r="D19" s="69"/>
      <c r="E19" s="69"/>
      <c r="F19" s="69"/>
      <c r="G19" s="165" t="s">
        <v>399</v>
      </c>
      <c r="H19" s="180" t="str">
        <f>КАГ!H15</f>
        <v>09:42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402</v>
      </c>
      <c r="H20" s="181">
        <f>КАГ!H16</f>
        <v>7050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13.395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532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527</v>
      </c>
      <c r="C40" s="120"/>
      <c r="D40" s="245" t="s">
        <v>400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204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45447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Богданова Г.В.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24854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56</v>
      </c>
    </row>
    <row r="7" spans="1:4">
      <c r="A7" s="38"/>
      <c r="C7" s="101" t="s">
        <v>12</v>
      </c>
      <c r="D7" s="103">
        <f>КАГ!$B$14</f>
        <v>16051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45447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4" t="s">
        <v>526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5" s="154" t="s">
        <v>310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4" t="s">
        <v>519</v>
      </c>
      <c r="C16" s="135" t="s">
        <v>533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4" t="s">
        <v>520</v>
      </c>
      <c r="C17" s="135" t="s">
        <v>455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8" s="154" t="s">
        <v>326</v>
      </c>
      <c r="C18" s="135"/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518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29" sqref="AM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1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Abbot Whisper LS</v>
      </c>
      <c r="T2" s="115" t="str">
        <f>IFERROR(INDEX(Расходка[Наименование расходного материала],MATCH(Расходка[[#This Row],[№]],Поиск_расходки[Индекс3],0)),"")</f>
        <v>Hunter® 6F</v>
      </c>
      <c r="U2" s="115" t="str">
        <f>IFERROR(INDEX(Расходка[Наименование расходного материала],MATCH(Расходка[[#This Row],[№]],Поиск_расходки[Индекс4],0)),"")</f>
        <v>DES, Калипсо</v>
      </c>
      <c r="V2" s="115" t="str">
        <f>IFERROR(INDEX(Расходка[Наименование расходного материала],MATCH(Расходка[[#This Row],[№]],Поиск_расходки[Индекс5],0)),"")</f>
        <v>Meril Evermine50™</v>
      </c>
      <c r="W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497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525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526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1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510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v>51</v>
      </c>
      <c r="B52" t="s">
        <v>3</v>
      </c>
      <c r="C52" t="s">
        <v>521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519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1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455</v>
      </c>
    </row>
    <row r="61" spans="1:33">
      <c r="A61">
        <v>60</v>
      </c>
      <c r="B61" t="s">
        <v>6</v>
      </c>
      <c r="C61" t="s">
        <v>520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1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456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1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420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466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467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2024-06-04T21:20:01Z</cp:lastPrinted>
  <dcterms:created xsi:type="dcterms:W3CDTF">2015-06-05T18:19:34Z</dcterms:created>
  <dcterms:modified xsi:type="dcterms:W3CDTF">2024-06-04T21:22:57Z</dcterms:modified>
</cp:coreProperties>
</file>