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S66" i="1" s="1"/>
  <c r="P31" i="1"/>
  <c r="AC31" i="1"/>
  <c r="AC30" i="1"/>
  <c r="I72" i="1"/>
  <c r="J72" i="1"/>
  <c r="S56" i="1"/>
  <c r="S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55" i="1" l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U43" i="1"/>
  <c r="H75" i="1"/>
  <c r="S74" i="1"/>
  <c r="S75" i="1"/>
  <c r="U65" i="1"/>
  <c r="U63" i="1"/>
  <c r="U74" i="1"/>
  <c r="U71" i="1"/>
  <c r="U62" i="1"/>
  <c r="U50" i="1"/>
  <c r="U49" i="1"/>
  <c r="U67" i="1"/>
  <c r="U48" i="1"/>
  <c r="U53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U75" i="1" l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W48" i="1" l="1"/>
  <c r="J75" i="1"/>
  <c r="W75" i="1" s="1"/>
  <c r="V66" i="1"/>
  <c r="I75" i="1"/>
  <c r="W50" i="1"/>
  <c r="W42" i="1"/>
  <c r="W62" i="1"/>
  <c r="W71" i="1"/>
  <c r="W39" i="1"/>
  <c r="W54" i="1"/>
  <c r="W47" i="1"/>
  <c r="W69" i="1"/>
  <c r="W55" i="1"/>
  <c r="W57" i="1"/>
  <c r="V46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75" i="1" l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14" i="1"/>
  <c r="X63" i="1"/>
  <c r="X8" i="1"/>
  <c r="X57" i="1"/>
  <c r="X36" i="1"/>
  <c r="X40" i="1"/>
  <c r="X22" i="1"/>
  <c r="X27" i="1"/>
  <c r="X31" i="1"/>
  <c r="X12" i="1"/>
  <c r="X58" i="1"/>
  <c r="X55" i="1"/>
  <c r="X64" i="1"/>
  <c r="X68" i="1"/>
  <c r="X62" i="1"/>
  <c r="X21" i="1"/>
  <c r="X15" i="1"/>
  <c r="X20" i="1"/>
  <c r="X17" i="1"/>
  <c r="X7" i="1"/>
  <c r="X49" i="1"/>
  <c r="X46" i="1"/>
  <c r="X70" i="1"/>
  <c r="X2" i="1"/>
  <c r="X60" i="1"/>
  <c r="X51" i="1"/>
  <c r="X52" i="1"/>
  <c r="X28" i="1"/>
  <c r="X19" i="1"/>
  <c r="X61" i="1"/>
  <c r="X69" i="1"/>
  <c r="X5" i="1"/>
  <c r="G62" i="1"/>
  <c r="G63" i="1" s="1"/>
  <c r="M51" i="1"/>
  <c r="M52" i="1" s="1"/>
  <c r="M53" i="1" s="1"/>
  <c r="L50" i="1"/>
  <c r="X30" i="1" l="1"/>
  <c r="K75" i="1"/>
  <c r="X75" i="1" s="1"/>
  <c r="X35" i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P40" i="1" l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<sst xmlns="http://schemas.openxmlformats.org/spreadsheetml/2006/main" count="884" uniqueCount="536">
  <si>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</si>
  <si>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</si>
  <si>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</si>
  <si>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</si>
  <si>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</si>
  <si>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</si>
  <si>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</si>
  <si>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</si>
  <si>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</si>
  <si>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</si>
  <si>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</si>
  <si>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</si>
  <si>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</si>
  <si>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</si>
  <si>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</si>
  <si>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</si>
  <si>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</si>
  <si>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</si>
  <si>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</si>
  <si>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</si>
  <si>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</si>
  <si>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</si>
  <si>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</si>
  <si>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</si>
  <si>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</si>
  <si>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</si>
  <si>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</si>
  <si>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</si>
  <si>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</si>
  <si>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</si>
  <si>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</si>
  <si>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</si>
  <si>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</si>
  <si>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</si>
  <si>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</si>
  <si>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</si>
  <si>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</si>
  <si>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</si>
  <si>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</si>
  <si>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</si>
  <si>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</si>
  <si>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</si>
  <si>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</si>
  <si>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</si>
  <si>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</si>
  <si>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</si>
  <si>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</si>
  <si>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</si>
  <si>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</si>
  <si>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</si>
  <si>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</si>
  <si>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</si>
  <si>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</si>
  <si>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</si>
  <si>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</si>
  <si>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</si>
  <si>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</si>
  <si>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</si>
  <si>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</si>
  <si>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</si>
  <si>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</si>
  <si>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</si>
  <si>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</si>
  <si>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</si>
  <si>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</si>
  <si>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</si>
  <si>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</si>
  <si>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</si>
  <si>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</si>
  <si>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</si>
  <si>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</si>
  <si>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</si>
  <si>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</si>
  <si>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</si>
  <si>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</si>
  <si>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</si>
  <si>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</si>
  <si>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</si>
  <si>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</si>
  <si>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</si>
  <si>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</si>
  <si>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</si>
  <si>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</si>
  <si>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</si>
  <si>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</si>
  <si>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</si>
  <si>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</si>
  <si>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</si>
  <si>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</si>
  <si>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</si>
  <si>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</si>
  <si>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</si>
  <si>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</si>
  <si>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</si>
  <si>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</si>
  <si>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</si>
  <si>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</si>
  <si>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</si>
  <si>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</si>
  <si>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</si>
  <si>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</si>
  <si>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</si>
  <si>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</si>
  <si>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</si>
  <si>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</si>
  <si>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</si>
  <si>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</si>
  <si>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</si>
  <si>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</si>
  <si>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</si>
  <si>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</si>
  <si>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</si>
  <si>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</si>
  <si>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</si>
  <si>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</si>
  <si>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</si>
  <si>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</si>
  <si>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</si>
  <si>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</si>
  <si>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</si>
  <si>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</si>
  <si>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</si>
  <si>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</si>
  <si>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</si>
  <si>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</si>
  <si>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</si>
  <si>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</si>
  <si>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</si>
  <si>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</si>
  <si>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</si>
  <si>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</si>
  <si>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</si>
  <si>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</si>
  <si>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</si>
  <si>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</si>
  <si>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</si>
  <si>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</si>
  <si>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</si>
  <si>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</si>
  <si>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</si>
  <si>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</si>
  <si>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</si>
  <si>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</si>
  <si>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</si>
  <si>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</si>
  <si>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</si>
  <si>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</si>
  <si>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</si>
  <si>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</si>
  <si>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</si>
  <si>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</si>
  <si>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</si>
  <si>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</si>
  <si>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</si>
  <si>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</si>
  <si>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</si>
  <si>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</si>
  <si>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</si>
  <si>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</si>
  <si>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</si>
  <si>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</si>
  <si>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</si>
  <si>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</si>
  <si>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</si>
  <si>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</si>
  <si>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</si>
  <si>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</si>
  <si>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</si>
  <si>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</si>
  <si>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</si>
  <si>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</si>
  <si>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</si>
  <si>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</si>
  <si>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</si>
  <si>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</si>
  <si>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</si>
  <si>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</si>
  <si>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</si>
  <si>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</si>
  <si>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</si>
  <si>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</si>
  <si>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</si>
  <si>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</si>
  <si>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</si>
  <si>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</si>
  <si>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</si>
  <si>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</si>
  <si>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</si>
  <si>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</si>
  <si>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</si>
  <si>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</si>
  <si>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</si>
  <si>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</si>
  <si>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</si>
  <si>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</si>
  <si>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</si>
  <si>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</si>
  <si>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</si>
  <si>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</si>
  <si>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</si>
  <si>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</si>
  <si>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</si>
  <si>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</si>
  <si>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</si>
  <si>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</si>
  <si>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</si>
  <si>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</si>
  <si>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</si>
  <si>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</si>
  <si>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</si>
  <si>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</si>
  <si>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</si>
  <si>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</si>
  <si>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</si>
  <si>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</si>
  <si>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</si>
  <si>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</si>
  <si>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</si>
  <si>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</si>
  <si>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</si>
  <si>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</si>
  <si>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</si>
  <si>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</si>
  <si>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</si>
  <si>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</si>
  <si>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</si>
  <si>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</si>
  <si>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</si>
  <si>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</si>
  <si>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</si>
  <si>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</si>
  <si>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</si>
  <si>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</si>
  <si>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</si>
  <si>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</si>
  <si>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</si>
  <si>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</si>
  <si>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</si>
  <si>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</si>
  <si>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</si>
  <si>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</si>
  <si>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</si>
  <si>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</si>
  <si>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</si>
  <si>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</si>
  <si>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</si>
  <si>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</si>
  <si>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</si>
  <si>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</si>
  <si>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</si>
  <si>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</si>
  <si>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</si>
  <si>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</si>
  <si>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</si>
  <si>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</si>
  <si>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</si>
  <si>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</si>
  <si>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</si>
  <si>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</si>
  <si>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</si>
  <si>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</si>
  <si>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</si>
  <si>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</si>
  <si>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</si>
  <si>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</si>
  <si>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</si>
  <si>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</si>
  <si>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</si>
  <si>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</si>
  <si>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</si>
  <si>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</si>
  <si>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</si>
  <si>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</si>
  <si>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</si>
  <si>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</si>
  <si>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</si>
  <si>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</si>
  <si>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</si>
  <si>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</si>
  <si>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</si>
  <si>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</si>
  <si>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</si>
  <si>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</si>
  <si>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</si>
  <si>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</si>
  <si>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</si>
  <si>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</si>
  <si>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</si>
  <si>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</si>
  <si>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</si>
  <si>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</si>
  <si>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</si>
  <si>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</si>
  <si>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</si>
  <si>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</si>
  <si>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</si>
  <si>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</si>
  <si>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</si>
  <si>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</si>
  <si>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</si>
  <si>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</si>
  <si>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</si>
  <si>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</si>
  <si>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</si>
  <si>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</si>
  <si>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</si>
  <si>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</si>
  <si>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</si>
  <si>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</si>
  <si>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</si>
  <si>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</si>
  <si>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</si>
  <si>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</si>
  <si>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</si>
  <si>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</si>
  <si>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</si>
  <si>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</si>
  <si>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</si>
  <si>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</si>
  <si>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</si>
  <si>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</si>
  <si>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</si>
  <si>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</si>
  <si>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</si>
  <si>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</si>
  <si>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</si>
  <si>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</si>
  <si>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</si>
  <si>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</si>
  <si>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</si>
  <si>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</si>
  <si>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</si>
  <si>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</si>
  <si>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</si>
  <si>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</si>
  <si>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</si>
  <si>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</si>
  <si>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</si>
  <si>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</si>
  <si>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</si>
  <si>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</si>
  <si>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</si>
  <si>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</si>
  <si>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</si>
  <si>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</si>
  <si>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</si>
  <si>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</si>
  <si>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</si>
  <si>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</si>
  <si>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</si>
  <si>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</si>
  <si>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</si>
  <si>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</si>
  <si>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</si>
  <si>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</si>
  <si>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</si>
  <si>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</si>
  <si>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</si>
  <si>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</si>
  <si>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</si>
  <si>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</si>
  <si>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</si>
  <si>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</si>
  <si>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</si>
  <si>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</si>
  <si>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</si>
  <si>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</si>
  <si>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</si>
  <si>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</si>
  <si>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</si>
  <si>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</si>
  <si>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</si>
  <si>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</si>
  <si>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</si>
  <si>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</si>
  <si>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</si>
  <si>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</si>
  <si>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</si>
  <si>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</si>
  <si>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</si>
  <si>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</si>
  <si>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</si>
  <si>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</si>
  <si>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</si>
  <si>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</si>
  <si>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</si>
  <si>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</si>
  <si>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</si>
  <si>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</si>
  <si>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</si>
  <si>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</si>
  <si>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</si>
  <si>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</si>
  <si>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</si>
  <si>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</si>
  <si>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</si>
  <si>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</si>
  <si>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</si>
  <si>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</si>
  <si>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</si>
  <si>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</si>
  <si>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</si>
  <si>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</si>
  <si>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</si>
  <si>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</si>
  <si>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</si>
  <si>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</si>
  <si>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</si>
  <si>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</si>
  <si>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</si>
  <si>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</si>
  <si>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</si>
  <si>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</si>
  <si>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</si>
  <si>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</si>
  <si>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</si>
  <si>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</si>
  <si>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</si>
  <si>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</si>
  <si>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</si>
  <si>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</si>
  <si>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</si>
  <si>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</si>
  <si>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</si>
  <si>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</si>
  <si>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</si>
  <si>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</si>
  <si>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</si>
  <si>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</si>
  <si>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</si>
  <si>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</si>
  <si>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</si>
  <si>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</si>
  <si>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</si>
  <si>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</si>
  <si>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</si>
  <si>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</si>
  <si>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</si>
  <si>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</si>
  <si>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</si>
  <si>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</si>
  <si>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</si>
  <si>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</si>
  <si>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</si>
  <si>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</si>
  <si>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</si>
  <si>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</si>
  <si>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</si>
  <si>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</si>
  <si>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</si>
  <si>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</si>
  <si>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</si>
  <si>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</si>
  <si>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</si>
  <si>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</si>
  <si>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</si>
  <si>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</si>
  <si>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</si>
  <si>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</si>
  <si>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</si>
  <si>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</si>
  <si>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</si>
  <si>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</si>
  <si>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</si>
  <si>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</si>
  <si>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</si>
  <si>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</si>
  <si>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</si>
  <si>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</si>
  <si>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</si>
  <si>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</si>
  <si>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</si>
  <si>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</si>
  <si>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</si>
  <si>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</si>
  <si>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</si>
  <si>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</si>
  <si>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</si>
  <si>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</si>
  <si>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</si>
  <si>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</si>
  <si>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</si>
  <si>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</si>
  <si>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</si>
  <si>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</si>
  <si>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</si>
  <si>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</si>
  <si>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</si>
  <si>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</si>
  <si>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</si>
  <si>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</si>
  <si>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</si>
  <si>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</si>
  <si>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</si>
  <si>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</si>
  <si>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</si>
  <si>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</si>
  <si>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</si>
  <si>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</si>
  <si>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</si>
  <si>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</si>
  <si>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</si>
  <si>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</si>
  <si>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</si>
  <si>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</si>
  <si>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</si>
  <si>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</si>
  <si>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</si>
  <si>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</si>
  <si>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</si>
  <si>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</si>
  <si>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</si>
  <si>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</si>
  <si>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</si>
  <si>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</si>
  <si>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</si>
  <si>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</si>
  <si>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</si>
  <si>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</si>
  <si>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</si>
  <si>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</si>
  <si>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</si>
  <si>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3,25 - 15</t>
  </si>
  <si>
    <t>100 ml</t>
  </si>
  <si>
    <t>Устье ПКА катетеризировано проводниковым катетером Launcher JR  3.5 6Fr. Коронарный проводник Whisper LS проведён в дистальный сегмент ПКА.  В зону дистального  сегмента  имплантирован стент DES Калипсо  3,0-24 мм, давлением 12 атм. Постдилатация и оптимизация стента БК NC Аскиома 3.25 - 15, давлением до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 в стабильном состоянии транспортируется в ПРИТ для дальнейшего наблюдения и лечения.состоянии транспортируется в ПРИТ для дальнейшего наблюдения и лечения.</t>
  </si>
  <si>
    <t>Гаранкин В.С.</t>
  </si>
  <si>
    <t>06:42</t>
  </si>
  <si>
    <t>Правый</t>
  </si>
  <si>
    <t>проходим, контуры ровные</t>
  </si>
  <si>
    <t xml:space="preserve">неровности контуров среднего сегмента, неровности контуров проксимальной трети ДВ. Антеградный  кровоток TIMI III. </t>
  </si>
  <si>
    <t xml:space="preserve">стеноз проксимального  сегмента 30%. Антеградный  кровоток TIMI III. </t>
  </si>
  <si>
    <t xml:space="preserve">стеноз проксимального  сегмента 30%, неровности контуров среднего сегмента, нестабильный стеноз дистального сегмента, TTG2 . Антеградный  кровоток TIMI II. </t>
  </si>
  <si>
    <t>Совместно с д/кардиологом: с учетом клинических данных, ЭКГ и КАГ рекомендована реканализация ПКА</t>
  </si>
  <si>
    <t>Abbot Whisper MS</t>
  </si>
  <si>
    <t>Abbot Whisper LS</t>
  </si>
  <si>
    <t>3,0 - 24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</si>
</sst>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M14" sqref="M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45447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0.88888888888888884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0.89374999999999993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3" t="s">
        <v>525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23101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16049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526</v>
      </c>
    </row>
    <row r="16" spans="1:8" ht="15.6" customHeight="1">
      <c r="A16" s="15" t="s">
        <v>106</v>
      </c>
      <c r="B16" s="19" t="s">
        <v>486</v>
      </c>
      <c r="D16" s="36"/>
      <c r="E16" s="36"/>
      <c r="F16" s="36"/>
      <c r="G16" s="166" t="s">
        <v>402</v>
      </c>
      <c r="H16" s="164">
        <v>3210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6.0990000000000002</v>
      </c>
    </row>
    <row r="18" spans="1:8" ht="14.45" customHeight="1">
      <c r="A18" s="57" t="s">
        <v>188</v>
      </c>
      <c r="B18" s="87" t="s">
        <v>527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528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529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530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531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532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204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B61" sqref="B6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45447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0.89374999999999993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0.90972222222222221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1.5972222222222276E-2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Гаранкин В.С.</v>
      </c>
      <c r="C16" s="200">
        <f>LEN(КАГ!B11)</f>
        <v>13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23101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61</v>
      </c>
      <c r="H18" s="39"/>
    </row>
    <row r="19" spans="1:8" ht="14.45" customHeight="1">
      <c r="A19" s="15" t="s">
        <v>12</v>
      </c>
      <c r="B19" s="68">
        <f>КАГ!B14</f>
        <v>16049</v>
      </c>
      <c r="C19" s="69"/>
      <c r="D19" s="69"/>
      <c r="E19" s="69"/>
      <c r="F19" s="69"/>
      <c r="G19" s="165" t="s">
        <v>399</v>
      </c>
      <c r="H19" s="180" t="str">
        <f>КАГ!H15</f>
        <v>06:42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402</v>
      </c>
      <c r="H20" s="181">
        <f>КАГ!H16</f>
        <v>3210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6.0990000000000002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0.89861111111111103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524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523</v>
      </c>
      <c r="C40" s="120"/>
      <c r="D40" s="245" t="s">
        <v>400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204</v>
      </c>
      <c r="B50" s="63" t="s">
        <v>523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21" sqref="I21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45447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Гаранкин В.С.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23101</v>
      </c>
    </row>
    <row r="6" spans="1:4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61</v>
      </c>
    </row>
    <row r="7" spans="1:4">
      <c r="A7" s="38"/>
      <c r="C7" s="101" t="s">
        <v>12</v>
      </c>
      <c r="D7" s="103">
        <f>КАГ!$B$14</f>
        <v>16049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45447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4" t="s">
        <v>534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4" t="s">
        <v>516</v>
      </c>
      <c r="C15" s="135" t="s">
        <v>522</v>
      </c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4" t="s">
        <v>519</v>
      </c>
      <c r="C16" s="135" t="s">
        <v>535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7" s="154" t="s">
        <v>330</v>
      </c>
      <c r="C17" s="135"/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518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29" sqref="AM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Abbot Whisper LS</v>
      </c>
      <c r="T2" s="115" t="str">
        <f>IFERROR(INDEX(Расходка[Наименование расходного материала],MATCH(Расходка[[#This Row],[№]],Поиск_расходки[Индекс3],0)),"")</f>
        <v>NC АКСИОМА</v>
      </c>
      <c r="U2" s="115" t="str">
        <f>IFERROR(INDEX(Расходка[Наименование расходного материала],MATCH(Расходка[[#This Row],[№]],Поиск_расходки[Индекс4],0)),"")</f>
        <v>DES, Калипсо</v>
      </c>
      <c r="V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497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1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533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534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1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510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v>51</v>
      </c>
      <c r="B52" t="s">
        <v>3</v>
      </c>
      <c r="C52" t="s">
        <v>521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519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1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455</v>
      </c>
    </row>
    <row r="61" spans="1:33">
      <c r="A61">
        <v>60</v>
      </c>
      <c r="B61" t="s">
        <v>6</v>
      </c>
      <c r="C61" t="s">
        <v>520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456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1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420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466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74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467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2024-06-04T19:11:28Z</cp:lastPrinted>
  <dcterms:created xsi:type="dcterms:W3CDTF">2015-06-05T18:19:34Z</dcterms:created>
  <dcterms:modified xsi:type="dcterms:W3CDTF">2024-06-04T19:14:50Z</dcterms:modified>
</cp:coreProperties>
</file>