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9" i="1" l="1"/>
  <c r="O58" i="1"/>
  <c r="P17" i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73" i="1" l="1"/>
  <c r="O69" i="1"/>
  <c r="O70" i="1" s="1"/>
  <c r="O71" i="1" s="1"/>
  <c r="O72" i="1" s="1"/>
  <c r="O74" i="1"/>
  <c r="AB74" i="1" s="1"/>
  <c r="AB13" i="1"/>
  <c r="AB7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59" i="1"/>
  <c r="U58" i="1"/>
  <c r="U44" i="1"/>
  <c r="U41" i="1"/>
  <c r="U51" i="1"/>
  <c r="U39" i="1"/>
  <c r="U40" i="1"/>
  <c r="U60" i="1"/>
  <c r="U56" i="1"/>
  <c r="U54" i="1"/>
  <c r="U47" i="1"/>
  <c r="U61" i="1"/>
  <c r="U46" i="1"/>
  <c r="U45" i="1"/>
  <c r="U55" i="1"/>
  <c r="U42" i="1"/>
  <c r="U64" i="1"/>
  <c r="U69" i="1"/>
  <c r="U57" i="1"/>
  <c r="U52" i="1"/>
  <c r="U66" i="1"/>
  <c r="U70" i="1"/>
  <c r="U72" i="1"/>
  <c r="U73" i="1"/>
  <c r="P31" i="1"/>
  <c r="AC31" i="1"/>
  <c r="AC30" i="1"/>
  <c r="S66" i="1"/>
  <c r="I72" i="1"/>
  <c r="J72" i="1"/>
  <c r="S72" i="1"/>
  <c r="S60" i="1"/>
  <c r="S44" i="1"/>
  <c r="S64" i="1"/>
  <c r="S70" i="1"/>
  <c r="S47" i="1"/>
  <c r="S56" i="1"/>
  <c r="S51" i="1"/>
  <c r="S61" i="1"/>
  <c r="S41" i="1"/>
  <c r="S55" i="1"/>
  <c r="S45" i="1"/>
  <c r="S48" i="1"/>
  <c r="S65" i="1"/>
  <c r="S67" i="1"/>
  <c r="S52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65" i="1" l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39" i="1"/>
  <c r="V53" i="1"/>
  <c r="V41" i="1"/>
  <c r="V60" i="1"/>
  <c r="V56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50" i="1" l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N67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K74" i="1" l="1"/>
  <c r="X30" i="1" s="1"/>
  <c r="P38" i="1"/>
  <c r="AC38" i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5" i="1" l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<sst xmlns="http://schemas.openxmlformats.org/spreadsheetml/2006/main" count="890" uniqueCount="537">
  <si>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</si>
  <si>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</si>
  <si>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</si>
  <si>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</si>
  <si>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</si>
  <si>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</si>
  <si>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</si>
  <si>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</si>
  <si>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</si>
  <si>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</si>
  <si>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</si>
  <si>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</si>
  <si>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</si>
  <si>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</si>
  <si>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</si>
  <si>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</si>
  <si>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</si>
  <si>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</si>
  <si>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</si>
  <si>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</si>
  <si>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</si>
  <si>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</si>
  <si>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</si>
  <si>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</si>
  <si>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</si>
  <si>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</si>
  <si>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</si>
  <si>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</si>
  <si>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</si>
  <si>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</si>
  <si>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</si>
  <si>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</si>
  <si>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</si>
  <si>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</si>
  <si>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</si>
  <si>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</si>
  <si>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</si>
  <si>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</si>
  <si>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</si>
  <si>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</si>
  <si>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</si>
  <si>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</si>
  <si>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</si>
  <si>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</si>
  <si>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</si>
  <si>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</si>
  <si>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</si>
  <si>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</si>
  <si>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</si>
  <si>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</si>
  <si>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</si>
  <si>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</si>
  <si>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</si>
  <si>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</si>
  <si>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</si>
  <si>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</si>
  <si>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</si>
  <si>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</si>
  <si>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</si>
  <si>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</si>
  <si>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</si>
  <si>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</si>
  <si>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</si>
  <si>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</si>
  <si>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</si>
  <si>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</si>
  <si>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</si>
  <si>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</si>
  <si>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</si>
  <si>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</si>
  <si>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</si>
  <si>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</si>
  <si>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</si>
  <si>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</si>
  <si>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</si>
  <si>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</si>
  <si>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</si>
  <si>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</si>
  <si>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</si>
  <si>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</si>
  <si>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</si>
  <si>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</si>
  <si>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</si>
  <si>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</si>
  <si>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</si>
  <si>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</si>
  <si>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</si>
  <si>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</si>
  <si>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</si>
  <si>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</si>
  <si>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</si>
  <si>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</si>
  <si>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</si>
  <si>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</si>
  <si>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</si>
  <si>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</si>
  <si>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</si>
  <si>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</si>
  <si>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</si>
  <si>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</si>
  <si>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</si>
  <si>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</si>
  <si>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</si>
  <si>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</si>
  <si>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</si>
  <si>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</si>
  <si>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</si>
  <si>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</si>
  <si>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</si>
  <si>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</si>
  <si>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</si>
  <si>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</si>
  <si>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</si>
  <si>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</si>
  <si>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</si>
  <si>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</si>
  <si>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</si>
  <si>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</si>
  <si>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</si>
  <si>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</si>
  <si>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</si>
  <si>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</si>
  <si>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</si>
  <si>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</si>
  <si>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</si>
  <si>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</si>
  <si>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</si>
  <si>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</si>
  <si>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</si>
  <si>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</si>
  <si>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</si>
  <si>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</si>
  <si>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</si>
  <si>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</si>
  <si>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</si>
  <si>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</si>
  <si>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</si>
  <si>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</si>
  <si>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</si>
  <si>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</si>
  <si>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</si>
  <si>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</si>
  <si>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</si>
  <si>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</si>
  <si>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</si>
  <si>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</si>
  <si>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</si>
  <si>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</si>
  <si>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</si>
  <si>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</si>
  <si>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</si>
  <si>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</si>
  <si>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</si>
  <si>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</si>
  <si>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</si>
  <si>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</si>
  <si>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</si>
  <si>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</si>
  <si>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</si>
  <si>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</si>
  <si>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</si>
  <si>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</si>
  <si>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</si>
  <si>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</si>
  <si>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</si>
  <si>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</si>
  <si>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</si>
  <si>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</si>
  <si>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</si>
  <si>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</si>
  <si>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</si>
  <si>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</si>
  <si>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</si>
  <si>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</si>
  <si>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</si>
  <si>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</si>
  <si>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</si>
  <si>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</si>
  <si>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</si>
  <si>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</si>
  <si>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</si>
  <si>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</si>
  <si>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</si>
  <si>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</si>
  <si>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</si>
  <si>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</si>
  <si>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</si>
  <si>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</si>
  <si>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</si>
  <si>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</si>
  <si>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</si>
  <si>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</si>
  <si>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</si>
  <si>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</si>
  <si>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</si>
  <si>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</si>
  <si>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</si>
  <si>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</si>
  <si>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</si>
  <si>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</si>
  <si>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</si>
  <si>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</si>
  <si>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</si>
  <si>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</si>
  <si>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</si>
  <si>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</si>
  <si>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</si>
  <si>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</si>
  <si>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</si>
  <si>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</si>
  <si>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</si>
  <si>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</si>
  <si>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</si>
  <si>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</si>
  <si>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</si>
  <si>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</si>
  <si>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</si>
  <si>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</si>
  <si>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</si>
  <si>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</si>
  <si>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</si>
  <si>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</si>
  <si>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</si>
  <si>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</si>
  <si>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</si>
  <si>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</si>
  <si>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</si>
  <si>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</si>
  <si>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</si>
  <si>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</si>
  <si>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</si>
  <si>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</si>
  <si>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</si>
  <si>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</si>
  <si>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</si>
  <si>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</si>
  <si>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</si>
  <si>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</si>
  <si>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</si>
  <si>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</si>
  <si>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</si>
  <si>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</si>
  <si>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</si>
  <si>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</si>
  <si>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</si>
  <si>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</si>
  <si>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</si>
  <si>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</si>
  <si>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</si>
  <si>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</si>
  <si>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</si>
  <si>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</si>
  <si>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</si>
  <si>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</si>
  <si>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</si>
  <si>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</si>
  <si>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</si>
  <si>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</si>
  <si>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</si>
  <si>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</si>
  <si>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</si>
  <si>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</si>
  <si>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</si>
  <si>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</si>
  <si>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</si>
  <si>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</si>
  <si>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</si>
  <si>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</si>
  <si>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</si>
  <si>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</si>
  <si>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</si>
  <si>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</si>
  <si>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</si>
  <si>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</si>
  <si>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</si>
  <si>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</si>
  <si>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</si>
  <si>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</si>
  <si>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</si>
  <si>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</si>
  <si>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</si>
  <si>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</si>
  <si>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</si>
  <si>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</si>
  <si>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</si>
  <si>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</si>
  <si>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</si>
  <si>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</si>
  <si>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</si>
  <si>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</si>
  <si>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</si>
  <si>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</si>
  <si>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</si>
  <si>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</si>
  <si>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</si>
  <si>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</si>
  <si>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</si>
  <si>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</si>
  <si>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</si>
  <si>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</si>
  <si>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</si>
  <si>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</si>
  <si>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</si>
  <si>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</si>
  <si>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</si>
  <si>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</si>
  <si>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</si>
  <si>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</si>
  <si>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</si>
  <si>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</si>
  <si>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</si>
  <si>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</si>
  <si>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</si>
  <si>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</si>
  <si>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</si>
  <si>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</si>
  <si>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</si>
  <si>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</si>
  <si>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</si>
  <si>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</si>
  <si>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</si>
  <si>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</si>
  <si>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</si>
  <si>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</si>
  <si>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</si>
  <si>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</si>
  <si>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</si>
  <si>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</si>
  <si>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</si>
  <si>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</si>
  <si>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</si>
  <si>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</si>
  <si>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</si>
  <si>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</si>
  <si>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</si>
  <si>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</si>
  <si>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</si>
  <si>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</si>
  <si>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</si>
  <si>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</si>
  <si>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</si>
  <si>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</si>
  <si>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</si>
  <si>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</si>
  <si>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</si>
  <si>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</si>
  <si>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</si>
  <si>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</si>
  <si>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</si>
  <si>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</si>
  <si>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</si>
  <si>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</si>
  <si>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</si>
  <si>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</si>
  <si>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</si>
  <si>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</si>
  <si>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</si>
  <si>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</si>
  <si>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</si>
  <si>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</si>
  <si>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</si>
  <si>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</si>
  <si>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</si>
  <si>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</si>
  <si>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</si>
  <si>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</si>
  <si>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</si>
  <si>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</si>
  <si>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</si>
  <si>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</si>
  <si>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</si>
  <si>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</si>
  <si>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</si>
  <si>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</si>
  <si>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</si>
  <si>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</si>
  <si>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</si>
  <si>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</si>
  <si>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</si>
  <si>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</si>
  <si>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</si>
  <si>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</si>
  <si>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</si>
  <si>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</si>
  <si>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</si>
  <si>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</si>
  <si>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</si>
  <si>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</si>
  <si>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</si>
  <si>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</si>
  <si>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</si>
  <si>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</si>
  <si>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</si>
  <si>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</si>
  <si>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</si>
  <si>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</si>
  <si>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</si>
  <si>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</si>
  <si>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</si>
  <si>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</si>
  <si>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</si>
  <si>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</si>
  <si>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</si>
  <si>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</si>
  <si>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</si>
  <si>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</si>
  <si>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</si>
  <si>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</si>
  <si>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</si>
  <si>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</si>
  <si>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</si>
  <si>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</si>
  <si>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</si>
  <si>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</si>
  <si>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</si>
  <si>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</si>
  <si>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</si>
  <si>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</si>
  <si>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</si>
  <si>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</si>
  <si>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</si>
  <si>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</si>
  <si>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</si>
  <si>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</si>
  <si>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</si>
  <si>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</si>
  <si>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</si>
  <si>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</si>
  <si>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</si>
  <si>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</si>
  <si>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</si>
  <si>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</si>
  <si>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</si>
  <si>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</si>
  <si>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</si>
  <si>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</si>
  <si>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</si>
  <si>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</si>
  <si>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</si>
  <si>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</si>
  <si>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</si>
  <si>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</si>
  <si>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</si>
  <si>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</si>
  <si>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</si>
  <si>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</si>
  <si>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</si>
  <si>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</si>
  <si>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</si>
  <si>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</si>
  <si>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</si>
  <si>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</si>
  <si>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</si>
  <si>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</si>
  <si>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</si>
  <si>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</si>
  <si>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</si>
  <si>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</si>
  <si>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</si>
  <si>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</si>
  <si>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</si>
  <si>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</si>
  <si>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</si>
  <si>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</si>
  <si>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</si>
  <si>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</si>
  <si>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</si>
  <si>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</si>
  <si>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</si>
  <si>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</si>
  <si>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</si>
  <si>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</si>
  <si>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</si>
  <si>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</si>
  <si>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</si>
  <si>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</si>
  <si>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</si>
  <si>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</si>
  <si>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</si>
  <si>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</si>
  <si>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</si>
  <si>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</si>
  <si>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</si>
  <si>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</si>
  <si>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</si>
  <si>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</si>
  <si>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</si>
  <si>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</si>
  <si>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</si>
  <si>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</si>
  <si>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</si>
  <si>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</si>
  <si>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</si>
  <si>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</si>
  <si>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</si>
  <si>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</si>
  <si>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</si>
  <si>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</si>
  <si>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</si>
  <si>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</si>
  <si>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</si>
  <si>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</si>
  <si>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</si>
  <si>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</si>
  <si>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</si>
  <si>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</si>
  <si>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</si>
  <si>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</si>
  <si>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</si>
  <si>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</si>
  <si>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</si>
  <si>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</si>
  <si>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</si>
  <si>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</si>
  <si>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</si>
  <si>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</si>
  <si>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</si>
  <si>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</si>
  <si>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</si>
  <si>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</si>
  <si>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</si>
  <si>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</si>
  <si>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</si>
  <si>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3,25 - 15</t>
  </si>
  <si>
    <t>3,0 - 44</t>
  </si>
  <si>
    <t>100 ml</t>
  </si>
  <si>
    <t>Устье ПКА катетеризировано проводниковым катетером Launcher JR 3.5 6Fr. Коронарный проводник fielder и Gaia Second удалось успешно провести за зону окклюзии в дистальный сегмента ПКА. БК Колибри 2.0-15, давлением 14 атм. выполнена реканализация и ангиопластика окклюзирующего стеноза просимального сегмента ПКА. Восстановлен антеградный кровоток до TIMI II. На контрольных съёмках определяется стеноз прокс/3 ЗБВ 80%, стенозы дистального и среднего сегмента не менее 80%, нестабильный остаточный стеноз проксимального сегмента 70%. В зону стеноза проксимальной трети ЗБВ, дистального, среднего и проксимальных сегментов с полным покрытием устья ПКА последовательно с оверлаппингом имплантированы следующие стенты:   стенты DESs Meril Evermine50 2.75-32, Meril Evermine50 3.0-44, Meril Evermine50 3.0-32 и DES Калипсо 3.0-18,  давлением 14 атм.  Постдилатация стентов на всём протяжении артерии БК NC Аксиома  3.25-15, давленим от 16 до   20 атм. Далее рекроссинг проводника в ЗМЖВ и ангиопластика устья ЗМЖВ и ячейки стента БК Колибри 2.0 - 15, давлением 14 атм, инфляция 1 мин.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ЗМЖВ и ЗБВ полностью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</si>
  <si>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350 ml</t>
  </si>
  <si>
    <t>300 ml</t>
  </si>
  <si>
    <t>Правый</t>
  </si>
  <si>
    <t>02:00</t>
  </si>
  <si>
    <t>Маслов С.А.</t>
  </si>
  <si>
    <t>стеноз дист/3 70%</t>
  </si>
  <si>
    <t xml:space="preserve">тяжёлое диффузное поражение на протяжении пркосимального сегмента со стенозами 90%, рассыпной тип. Стенозы устья ДВ1,2 90%, стенозы среднего сегмента ПНА 70%.  Антеградный кровоток ближе к TIMI III  </t>
  </si>
  <si>
    <t xml:space="preserve">стеноз устья ОА 70%, стеноз проксимальнього сегмента 30%, стеноз дистального сегмента 80%. Стеноз устья и прокс/3 ВТК 50%.  Антеградный  кровоток TIMI III. </t>
  </si>
  <si>
    <t xml:space="preserve">ХТО на уровне среднего сегмента. Коллатерльный кровоток в дистальный сегмент ПКА, ЗМЖВ и ЗБВ за счёт "bridge" коллатералей. Антеградный  кровоток TIMI III. </t>
  </si>
  <si>
    <t>1) Контроль места пункции, повязка  на руке до 6 ч. 2) С учётом тяжёлого диффузного трёхсосудистого поражения коронарного русла с вовлечением ствола  ЛКА и зоны бифуркации принято решение что наиболее целесообразный способ реваскуляризации является КШ. Рекомендовано: консультация кардиохирурга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</si>
</sst>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I49" sqref="I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45462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0.52430555555555558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0.54513888888888895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531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20083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17454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530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403</v>
      </c>
      <c r="H16" s="164">
        <v>2720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5.1680000000000001</v>
      </c>
    </row>
    <row r="18" spans="1:8" ht="14.45" customHeight="1">
      <c r="A18" s="57" t="s">
        <v>188</v>
      </c>
      <c r="B18" s="87" t="s">
        <v>529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532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533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534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535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536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 t="s">
        <v>216</v>
      </c>
      <c r="D8" s="240"/>
      <c r="E8" s="240"/>
      <c r="F8" s="190">
        <v>4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4</v>
      </c>
      <c r="H11" s="39"/>
    </row>
    <row r="12" spans="1:8" ht="18.75">
      <c r="A12" s="75" t="s">
        <v>191</v>
      </c>
      <c r="B12" s="20">
        <f>КАГ!B8</f>
        <v>45462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0.55555555555555558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0.625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6.944444444444442E-2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Маслов С.А.</v>
      </c>
      <c r="C16" s="200">
        <f>LEN(КАГ!B11)</f>
        <v>11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20083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69</v>
      </c>
      <c r="H18" s="39"/>
    </row>
    <row r="19" spans="1:8" ht="14.45" customHeight="1">
      <c r="A19" s="15" t="s">
        <v>12</v>
      </c>
      <c r="B19" s="68">
        <f>КАГ!B14</f>
        <v>17454</v>
      </c>
      <c r="C19" s="69"/>
      <c r="D19" s="69"/>
      <c r="E19" s="69"/>
      <c r="F19" s="69"/>
      <c r="G19" s="165" t="s">
        <v>400</v>
      </c>
      <c r="H19" s="180" t="str">
        <f>КАГ!H15</f>
        <v>02:00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403</v>
      </c>
      <c r="H20" s="181">
        <f>КАГ!H16</f>
        <v>2720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5.1680000000000001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526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527</v>
      </c>
      <c r="C40" s="120"/>
      <c r="D40" s="245" t="s">
        <v>401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45462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Маслов С.А.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20083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69</v>
      </c>
    </row>
    <row r="7" spans="1:4">
      <c r="A7" s="38"/>
      <c r="C7" s="101" t="s">
        <v>12</v>
      </c>
      <c r="D7" s="103">
        <f>КАГ!$B$14</f>
        <v>17454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45462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315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517</v>
      </c>
      <c r="C16" s="135" t="s">
        <v>523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376</v>
      </c>
      <c r="C17" s="135" t="s">
        <v>412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520</v>
      </c>
      <c r="C18" s="135" t="s">
        <v>457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521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521</v>
      </c>
      <c r="C20" s="135" t="s">
        <v>524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521</v>
      </c>
      <c r="C21" s="135" t="s">
        <v>456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22" s="154" t="s">
        <v>330</v>
      </c>
      <c r="C22" s="135"/>
      <c r="D22" s="142">
        <v>1</v>
      </c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498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491</v>
      </c>
      <c r="AO3" t="s">
        <v>499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504</v>
      </c>
      <c r="AO4" t="s">
        <v>501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1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1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1</v>
      </c>
      <c r="L60" s="116">
        <f>IF(ISNUMBER(SEARCH('Карта учёта'!$B$20,Расходка[[#This Row],[Наименование расходного материала]])),MAX($L$1:L59)+1,0)</f>
        <v>1</v>
      </c>
      <c r="M60" s="116">
        <f>IF(ISNUMBER(SEARCH('Карта учёта'!$B$21,Расходка[[#This Row],[Наименование расходного материала]])),MAX($M$1:M59)+1,0)</f>
        <v>1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0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/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0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/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0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/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1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/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/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0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/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0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/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0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/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2024-06-19T10:18:18Z</cp:lastPrinted>
  <dcterms:created xsi:type="dcterms:W3CDTF">2015-06-05T18:19:34Z</dcterms:created>
  <dcterms:modified xsi:type="dcterms:W3CDTF">2024-06-19T10:18:25Z</dcterms:modified>
</cp:coreProperties>
</file>