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7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/>
  <c r="S20" i="1" l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75" i="1" s="1"/>
  <c r="I75" i="1"/>
  <c r="V66" i="1" s="1"/>
  <c r="W42" i="1"/>
  <c r="W57" i="1"/>
  <c r="W68" i="1"/>
  <c r="W73" i="1"/>
  <c r="W72" i="1"/>
  <c r="V45" i="1"/>
  <c r="V62" i="1"/>
  <c r="V70" i="1"/>
  <c r="V51" i="1"/>
  <c r="V43" i="1"/>
  <c r="V64" i="1"/>
  <c r="V71" i="1"/>
  <c r="V48" i="1"/>
  <c r="V54" i="1"/>
  <c r="V67" i="1"/>
  <c r="V68" i="1"/>
  <c r="V59" i="1"/>
  <c r="V49" i="1"/>
  <c r="V52" i="1"/>
  <c r="V50" i="1"/>
  <c r="V65" i="1"/>
  <c r="V47" i="1"/>
  <c r="V55" i="1"/>
  <c r="V58" i="1"/>
  <c r="V44" i="1"/>
  <c r="V57" i="1"/>
  <c r="V61" i="1"/>
  <c r="V40" i="1"/>
  <c r="V7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51" i="1" l="1"/>
  <c r="W74" i="1"/>
  <c r="W65" i="1"/>
  <c r="W54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4" i="1"/>
  <c r="X54" i="1"/>
  <c r="X11" i="1"/>
  <c r="X23" i="1"/>
  <c r="P39" i="1"/>
  <c r="N69" i="1"/>
  <c r="G64" i="1"/>
  <c r="M54" i="1"/>
  <c r="M55" i="1" s="1"/>
  <c r="L51" i="1"/>
  <c r="L52" i="1" s="1"/>
  <c r="L53" i="1" s="1"/>
  <c r="X9" i="1" l="1"/>
  <c r="X72" i="1"/>
  <c r="X37" i="1"/>
  <c r="X24" i="1"/>
  <c r="X71" i="1"/>
  <c r="X6" i="1"/>
  <c r="X29" i="1"/>
  <c r="X10" i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<sst xmlns="http://schemas.openxmlformats.org/spreadsheetml/2006/main" count="888" uniqueCount="536">
  <si>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</si>
  <si>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</si>
  <si>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</si>
  <si>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</si>
  <si>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</si>
  <si>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</si>
  <si>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</si>
  <si>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</si>
  <si>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</si>
  <si>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</si>
  <si>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</si>
  <si>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</si>
  <si>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</si>
  <si>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</si>
  <si>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</si>
  <si>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</si>
  <si>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</si>
  <si>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</si>
  <si>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</si>
  <si>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</si>
  <si>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</si>
  <si>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</si>
  <si>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</si>
  <si>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</si>
  <si>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</si>
  <si>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</si>
  <si>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</si>
  <si>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</si>
  <si>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</si>
  <si>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</si>
  <si>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</si>
  <si>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</si>
  <si>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</si>
  <si>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</si>
  <si>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</si>
  <si>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</si>
  <si>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</si>
  <si>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</si>
  <si>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</si>
  <si>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</si>
  <si>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</si>
  <si>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</si>
  <si>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</si>
  <si>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</si>
  <si>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</si>
  <si>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</si>
  <si>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</si>
  <si>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</si>
  <si>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</si>
  <si>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</si>
  <si>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</si>
  <si>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</si>
  <si>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</si>
  <si>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</si>
  <si>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</si>
  <si>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</si>
  <si>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</si>
  <si>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</si>
  <si>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</si>
  <si>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</si>
  <si>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</si>
  <si>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</si>
  <si>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</si>
  <si>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</si>
  <si>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</si>
  <si>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</si>
  <si>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</si>
  <si>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</si>
  <si>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</si>
  <si>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</si>
  <si>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</si>
  <si>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</si>
  <si>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</si>
  <si>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</si>
  <si>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</si>
  <si>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</si>
  <si>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</si>
  <si>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</si>
  <si>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</si>
  <si>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</si>
  <si>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</si>
  <si>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</si>
  <si>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</si>
  <si>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</si>
  <si>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</si>
  <si>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</si>
  <si>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</si>
  <si>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</si>
  <si>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</si>
  <si>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</si>
  <si>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</si>
  <si>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</si>
  <si>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</si>
  <si>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</si>
  <si>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</si>
  <si>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</si>
  <si>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</si>
  <si>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</si>
  <si>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</si>
  <si>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</si>
  <si>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</si>
  <si>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</si>
  <si>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</si>
  <si>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</si>
  <si>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</si>
  <si>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</si>
  <si>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</si>
  <si>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</si>
  <si>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</si>
  <si>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</si>
  <si>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</si>
  <si>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</si>
  <si>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</si>
  <si>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</si>
  <si>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</si>
  <si>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</si>
  <si>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</si>
  <si>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</si>
  <si>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</si>
  <si>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</si>
  <si>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</si>
  <si>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</si>
  <si>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</si>
  <si>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</si>
  <si>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</si>
  <si>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</si>
  <si>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</si>
  <si>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</si>
  <si>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</si>
  <si>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</si>
  <si>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</si>
  <si>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</si>
  <si>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</si>
  <si>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</si>
  <si>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</si>
  <si>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</si>
  <si>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</si>
  <si>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</si>
  <si>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</si>
  <si>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</si>
  <si>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</si>
  <si>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</si>
  <si>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</si>
  <si>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</si>
  <si>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</si>
  <si>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</si>
  <si>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</si>
  <si>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</si>
  <si>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</si>
  <si>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</si>
  <si>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</si>
  <si>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</si>
  <si>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</si>
  <si>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</si>
  <si>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</si>
  <si>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</si>
  <si>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</si>
  <si>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</si>
  <si>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</si>
  <si>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</si>
  <si>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</si>
  <si>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</si>
  <si>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</si>
  <si>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</si>
  <si>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</si>
  <si>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</si>
  <si>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</si>
  <si>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</si>
  <si>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</si>
  <si>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</si>
  <si>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</si>
  <si>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</si>
  <si>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</si>
  <si>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</si>
  <si>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</si>
  <si>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</si>
  <si>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</si>
  <si>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</si>
  <si>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</si>
  <si>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</si>
  <si>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</si>
  <si>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</si>
  <si>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</si>
  <si>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</si>
  <si>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</si>
  <si>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</si>
  <si>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</si>
  <si>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</si>
  <si>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</si>
  <si>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</si>
  <si>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</si>
  <si>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</si>
  <si>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</si>
  <si>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</si>
  <si>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</si>
  <si>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</si>
  <si>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</si>
  <si>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</si>
  <si>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</si>
  <si>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</si>
  <si>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</si>
  <si>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</si>
  <si>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</si>
  <si>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</si>
  <si>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</si>
  <si>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</si>
  <si>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</si>
  <si>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</si>
  <si>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</si>
  <si>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</si>
  <si>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</si>
  <si>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</si>
  <si>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</si>
  <si>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</si>
  <si>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</si>
  <si>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</si>
  <si>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</si>
  <si>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</si>
  <si>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</si>
  <si>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</si>
  <si>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</si>
  <si>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</si>
  <si>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</si>
  <si>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</si>
  <si>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</si>
  <si>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</si>
  <si>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</si>
  <si>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</si>
  <si>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</si>
  <si>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</si>
  <si>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</si>
  <si>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</si>
  <si>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</si>
  <si>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</si>
  <si>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</si>
  <si>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</si>
  <si>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</si>
  <si>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</si>
  <si>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</si>
  <si>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</si>
  <si>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</si>
  <si>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</si>
  <si>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</si>
  <si>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</si>
  <si>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</si>
  <si>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</si>
  <si>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</si>
  <si>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</si>
  <si>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</si>
  <si>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</si>
  <si>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</si>
  <si>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</si>
  <si>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</si>
  <si>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</si>
  <si>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</si>
  <si>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</si>
  <si>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</si>
  <si>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</si>
  <si>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</si>
  <si>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</si>
  <si>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</si>
  <si>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</si>
  <si>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</si>
  <si>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</si>
  <si>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</si>
  <si>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</si>
  <si>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</si>
  <si>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</si>
  <si>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</si>
  <si>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</si>
  <si>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</si>
  <si>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</si>
  <si>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</si>
  <si>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</si>
  <si>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</si>
  <si>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</si>
  <si>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</si>
  <si>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</si>
  <si>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</si>
  <si>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</si>
  <si>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</si>
  <si>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</si>
  <si>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</si>
  <si>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</si>
  <si>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</si>
  <si>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</si>
  <si>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</si>
  <si>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</si>
  <si>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</si>
  <si>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</si>
  <si>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</si>
  <si>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</si>
  <si>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</si>
  <si>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</si>
  <si>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</si>
  <si>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</si>
  <si>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</si>
  <si>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</si>
  <si>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</si>
  <si>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</si>
  <si>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</si>
  <si>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</si>
  <si>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</si>
  <si>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</si>
  <si>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</si>
  <si>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</si>
  <si>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</si>
  <si>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</si>
  <si>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</si>
  <si>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</si>
  <si>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</si>
  <si>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</si>
  <si>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</si>
  <si>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</si>
  <si>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</si>
  <si>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</si>
  <si>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</si>
  <si>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</si>
  <si>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</si>
  <si>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</si>
  <si>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</si>
  <si>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</si>
  <si>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</si>
  <si>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</si>
  <si>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</si>
  <si>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</si>
  <si>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</si>
  <si>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</si>
  <si>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</si>
  <si>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</si>
  <si>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</si>
  <si>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</si>
  <si>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</si>
  <si>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</si>
  <si>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</si>
  <si>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</si>
  <si>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</si>
  <si>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</si>
  <si>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</si>
  <si>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</si>
  <si>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</si>
  <si>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</si>
  <si>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</si>
  <si>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</si>
  <si>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</si>
  <si>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</si>
  <si>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</si>
  <si>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</si>
  <si>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</si>
  <si>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</si>
  <si>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</si>
  <si>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</si>
  <si>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</si>
  <si>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</si>
  <si>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</si>
  <si>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</si>
  <si>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</si>
  <si>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</si>
  <si>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</si>
  <si>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</si>
  <si>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</si>
  <si>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</si>
  <si>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</si>
  <si>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</si>
  <si>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</si>
  <si>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</si>
  <si>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</si>
  <si>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</si>
  <si>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</si>
  <si>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</si>
  <si>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</si>
  <si>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</si>
  <si>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</si>
  <si>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</si>
  <si>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</si>
  <si>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</si>
  <si>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</si>
  <si>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</si>
  <si>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</si>
  <si>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</si>
  <si>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</si>
  <si>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</si>
  <si>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</si>
  <si>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</si>
  <si>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</si>
  <si>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</si>
  <si>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</si>
  <si>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</si>
  <si>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</si>
  <si>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</si>
  <si>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</si>
  <si>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</si>
  <si>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</si>
  <si>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</si>
  <si>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</si>
  <si>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</si>
  <si>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</si>
  <si>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</si>
  <si>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</si>
  <si>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</si>
  <si>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</si>
  <si>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</si>
  <si>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</si>
  <si>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</si>
  <si>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</si>
  <si>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</si>
  <si>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</si>
  <si>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</si>
  <si>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</si>
  <si>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</si>
  <si>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</si>
  <si>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</si>
  <si>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</si>
  <si>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</si>
  <si>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</si>
  <si>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</si>
  <si>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</si>
  <si>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</si>
  <si>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</si>
  <si>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</si>
  <si>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</si>
  <si>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</si>
  <si>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</si>
  <si>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</si>
  <si>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</si>
  <si>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</si>
  <si>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</si>
  <si>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</si>
  <si>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</si>
  <si>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</si>
  <si>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</si>
  <si>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</si>
  <si>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</si>
  <si>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</si>
  <si>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</si>
  <si>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</si>
  <si>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</si>
  <si>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</si>
  <si>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</si>
  <si>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</si>
  <si>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</si>
  <si>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</si>
  <si>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</si>
  <si>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</si>
  <si>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</si>
  <si>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</si>
  <si>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</si>
  <si>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</si>
  <si>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</si>
  <si>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</si>
  <si>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</si>
  <si>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</si>
  <si>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</si>
  <si>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</si>
  <si>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</si>
  <si>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</si>
  <si>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</si>
  <si>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</si>
  <si>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</si>
  <si>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</si>
  <si>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</si>
  <si>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</si>
  <si>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</si>
  <si>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</si>
  <si>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</si>
  <si>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</si>
  <si>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</si>
  <si>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</si>
  <si>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</si>
  <si>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</si>
  <si>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</si>
  <si>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</si>
  <si>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</si>
  <si>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</si>
  <si>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</si>
  <si>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</si>
  <si>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</si>
  <si>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</si>
  <si>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</si>
  <si>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</si>
  <si>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</si>
  <si>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</si>
  <si>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</si>
  <si>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</si>
  <si>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</si>
  <si>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</si>
  <si>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</si>
  <si>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</si>
  <si>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</si>
  <si>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</si>
  <si>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</si>
  <si>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</si>
  <si>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</si>
  <si>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</si>
  <si>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</si>
  <si>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</si>
  <si>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</si>
  <si>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</si>
  <si>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</si>
  <si>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</si>
  <si>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</si>
  <si>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</si>
  <si>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</si>
  <si>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</si>
  <si>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</si>
  <si>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</si>
  <si>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</si>
  <si>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</si>
  <si>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</si>
  <si>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</si>
  <si>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</si>
  <si>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</si>
  <si>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</si>
  <si>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</si>
  <si>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</si>
  <si>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</si>
  <si>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</si>
  <si>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</si>
  <si>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</si>
  <si>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</si>
  <si>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</si>
  <si>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</si>
  <si>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Правый</t>
  </si>
  <si>
    <t>Abbot Whisper MS</t>
  </si>
  <si>
    <t>Abbot Whisper LS</t>
  </si>
  <si>
    <t>150 ml</t>
  </si>
  <si>
    <t>50 ml</t>
  </si>
  <si>
    <t>Сивенкова В.И.</t>
  </si>
  <si>
    <t>21:54</t>
  </si>
  <si>
    <t>4,0 - 40</t>
  </si>
  <si>
    <t>Сложная катетеризация устье ПКА проводниковым катетером Launcher AL  1.0 6Fr. Коронарный проводник fielder проведён в дистальный сегмент ПКА.  Реканализация и ангиопластика выполена БК Колибри 2.0-15. В зону среднего и проксимального сегментов с покрытием  всех значимых стенозов и устья ПКА последовательно с оверлаппингом  имплантированы DES Калипсо 4.0 - 22 и  DES  Evermine  4.0-40 мм, давлением до  14 атм. c последующей постдилатацией дистального и проксимального  стентов и оптимизация устья ПКА БК Аксиома 4.5-8, давлением 10-16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</si>
  <si>
    <t>стеноз дист/3 30%.</t>
  </si>
  <si>
    <r>
      <t>выраженный кальциноз на всём протяжении артерии. Неровности контуров проксимального сегмента, на границе проксимального и среднего сегментов ХТО. Антеградный  кровоток TIMI 0.</t>
    </r>
    <r>
      <rPr>
        <b/>
        <sz val="11"/>
        <color theme="1"/>
        <rFont val="Arial Narrow"/>
        <family val="2"/>
        <charset val="204"/>
      </rPr>
      <t xml:space="preserve"> </t>
    </r>
    <r>
      <rPr>
        <sz val="11"/>
        <color theme="1"/>
        <rFont val="Arial Narrow"/>
        <family val="2"/>
        <charset val="204"/>
      </rPr>
      <t>Коллатерали в ПНА не определяются.</t>
    </r>
  </si>
  <si>
    <t xml:space="preserve">Неровности контуров проксимального сегмента, стеноз средней трети 60%. Стеноз проксимальной трети ВТК 80%.  Антеградный  кровоток TIMI III. </t>
  </si>
  <si>
    <t>Совместно с д/кардиологом: с учетом клинических данных, ЭКГ и КАГ рекомендована реканализация ПКА</t>
  </si>
  <si>
    <t>Артерия крупная, кальцинированная. Стеноз устья 70%, стеноз проксимального сегмента 60%, нестабильный стеноз среднего сегмента 90%, стенозы дистального сегмента 30% и 50%. Стеноз средней трети ЗБВ 70%, стеноз дистальной трети ЗМЖВ 90%.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</si>
</sst>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10" zoomScaleNormal="100" zoomScaleSheetLayoutView="100" zoomScalePageLayoutView="90" workbookViewId="0">
      <selection activeCell="K26" sqref="K2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45499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0.26041666666666669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0.26597222222222222</v>
      </c>
      <c r="C10" s="55"/>
      <c r="D10" s="95" t="s">
        <v>173</v>
      </c>
      <c r="E10" s="93"/>
      <c r="F10" s="93"/>
      <c r="G10" s="24" t="s">
        <v>275</v>
      </c>
      <c r="H10" s="26"/>
    </row>
    <row r="11" spans="1:8" ht="17.25" thickTop="1" thickBot="1">
      <c r="A11" s="89" t="s">
        <v>192</v>
      </c>
      <c r="B11" s="203" t="s">
        <v>527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>
      <c r="A12" s="81" t="s">
        <v>8</v>
      </c>
      <c r="B12" s="82">
        <v>16155</v>
      </c>
      <c r="C12" s="12"/>
      <c r="D12" s="95" t="s">
        <v>303</v>
      </c>
      <c r="E12" s="93"/>
      <c r="F12" s="93"/>
      <c r="G12" s="24" t="s">
        <v>369</v>
      </c>
      <c r="H12" s="26"/>
    </row>
    <row r="13" spans="1:8" ht="15.75">
      <c r="A13" s="15" t="s">
        <v>10</v>
      </c>
      <c r="B13" s="30">
        <f>DATEDIF(B12,B8,"y")</f>
        <v>80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21312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528</v>
      </c>
    </row>
    <row r="16" spans="1:8" ht="15.6" customHeight="1">
      <c r="A16" s="15" t="s">
        <v>106</v>
      </c>
      <c r="B16" s="19" t="s">
        <v>486</v>
      </c>
      <c r="D16" s="36"/>
      <c r="E16" s="36"/>
      <c r="F16" s="36"/>
      <c r="G16" s="166" t="s">
        <v>402</v>
      </c>
      <c r="H16" s="164">
        <v>10900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20.71</v>
      </c>
    </row>
    <row r="18" spans="1:8" ht="14.45" customHeight="1">
      <c r="A18" s="57" t="s">
        <v>188</v>
      </c>
      <c r="B18" s="87" t="s">
        <v>522</v>
      </c>
      <c r="D18" s="28" t="s">
        <v>210</v>
      </c>
      <c r="E18" s="28"/>
      <c r="F18" s="28"/>
      <c r="G18" s="85" t="s">
        <v>189</v>
      </c>
      <c r="H18" s="86" t="s">
        <v>507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531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532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533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535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534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526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topLeftCell="A10" zoomScaleNormal="100" zoomScaleSheetLayoutView="100" zoomScalePageLayoutView="90" workbookViewId="0">
      <selection activeCell="B15" sqref="B15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0">
        <v>2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2</v>
      </c>
      <c r="H11" s="39"/>
    </row>
    <row r="12" spans="1:8" ht="18.75">
      <c r="A12" s="75" t="s">
        <v>191</v>
      </c>
      <c r="B12" s="20">
        <f>КАГ!B8</f>
        <v>45499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0.26597222222222222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0.31944444444444448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5.3472222222222254E-2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Сивенкова В.И.</v>
      </c>
      <c r="C16" s="200">
        <f>LEN(КАГ!B11)</f>
        <v>14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16155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80</v>
      </c>
      <c r="H18" s="39"/>
    </row>
    <row r="19" spans="1:8" ht="14.45" customHeight="1">
      <c r="A19" s="15" t="s">
        <v>12</v>
      </c>
      <c r="B19" s="68">
        <f>КАГ!B14</f>
        <v>21312</v>
      </c>
      <c r="C19" s="69"/>
      <c r="D19" s="69"/>
      <c r="E19" s="69"/>
      <c r="F19" s="69"/>
      <c r="G19" s="165" t="s">
        <v>399</v>
      </c>
      <c r="H19" s="180" t="str">
        <f>КАГ!H15</f>
        <v>21:54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402</v>
      </c>
      <c r="H20" s="181">
        <f>КАГ!H16</f>
        <v>10900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7" t="s">
        <v>388</v>
      </c>
      <c r="H21" s="168">
        <f>КАГ!H17</f>
        <v>20.71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>Реканализация:</v>
      </c>
      <c r="H22" s="185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0.27152777777777781</v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530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526</v>
      </c>
      <c r="C40" s="120"/>
      <c r="D40" s="245" t="s">
        <v>400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199</v>
      </c>
      <c r="B50" s="63" t="s">
        <v>525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21" sqref="H21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45499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Сивенкова В.И.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16155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80</v>
      </c>
    </row>
    <row r="7" spans="1:4">
      <c r="A7" s="38"/>
      <c r="C7" s="101" t="s">
        <v>12</v>
      </c>
      <c r="D7" s="103">
        <f>КАГ!$B$14</f>
        <v>21312</v>
      </c>
    </row>
    <row r="8" spans="1:4">
      <c r="A8" s="194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>
      <c r="A10" s="195"/>
      <c r="B10" s="31"/>
      <c r="C10" s="150" t="s">
        <v>13</v>
      </c>
      <c r="D10" s="151">
        <f>КАГ!$B$8</f>
        <v>45499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351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315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375</v>
      </c>
      <c r="C16" s="135" t="s">
        <v>407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516</v>
      </c>
      <c r="C17" s="135" t="s">
        <v>429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4" t="s">
        <v>324</v>
      </c>
      <c r="C18" s="135" t="s">
        <v>477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4" t="s">
        <v>520</v>
      </c>
      <c r="C19" s="182" t="s">
        <v>529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518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AL 1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497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490</v>
      </c>
      <c r="AO3" t="s">
        <v>498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503</v>
      </c>
      <c r="AO4" t="s">
        <v>500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499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502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496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516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v>19</v>
      </c>
      <c r="B20" t="s">
        <v>306</v>
      </c>
      <c r="C20" t="s">
        <v>506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v>21</v>
      </c>
      <c r="B22" t="s">
        <v>306</v>
      </c>
      <c r="C22" s="1" t="s">
        <v>509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v>22</v>
      </c>
      <c r="B23" t="s">
        <v>306</v>
      </c>
      <c r="C23" s="1" t="s">
        <v>511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v>29</v>
      </c>
      <c r="B30" t="s">
        <v>3</v>
      </c>
      <c r="C30" t="s">
        <v>513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v>30</v>
      </c>
      <c r="B31" t="s">
        <v>3</v>
      </c>
      <c r="C31" s="1" t="s">
        <v>514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v>31</v>
      </c>
      <c r="B32" t="s">
        <v>3</v>
      </c>
      <c r="C32" s="1" t="s">
        <v>515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v>44</v>
      </c>
      <c r="B45" t="s">
        <v>3</v>
      </c>
      <c r="C45" t="s">
        <v>523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v>45</v>
      </c>
      <c r="B46" t="s">
        <v>3</v>
      </c>
      <c r="C46" t="s">
        <v>524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v>48</v>
      </c>
      <c r="B49" t="s">
        <v>3</v>
      </c>
      <c r="C49" t="s">
        <v>512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v>50</v>
      </c>
      <c r="B51" t="s">
        <v>3</v>
      </c>
      <c r="C51" t="s">
        <v>510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v>51</v>
      </c>
      <c r="B52" t="s">
        <v>3</v>
      </c>
      <c r="C52" t="s">
        <v>521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448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449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450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1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451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452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453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454</v>
      </c>
    </row>
    <row r="60" spans="1:33">
      <c r="A60">
        <v>59</v>
      </c>
      <c r="B60" t="s">
        <v>6</v>
      </c>
      <c r="C60" t="s">
        <v>519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455</v>
      </c>
    </row>
    <row r="61" spans="1:33">
      <c r="A61">
        <v>60</v>
      </c>
      <c r="B61" t="s">
        <v>6</v>
      </c>
      <c r="C61" t="s">
        <v>520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1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416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456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457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1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458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459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460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461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462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463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464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419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465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420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466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467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468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469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2024-07-26T05:04:31Z</cp:lastPrinted>
  <dcterms:created xsi:type="dcterms:W3CDTF">2015-06-05T18:19:34Z</dcterms:created>
  <dcterms:modified xsi:type="dcterms:W3CDTF">2024-07-26T05:08:12Z</dcterms:modified>
</cp:coreProperties>
</file>