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7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13" i="1"/>
  <c r="S20" i="1" l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75" i="1" s="1"/>
  <c r="I75" i="1"/>
  <c r="V66" i="1" s="1"/>
  <c r="W42" i="1"/>
  <c r="W57" i="1"/>
  <c r="W68" i="1"/>
  <c r="W73" i="1"/>
  <c r="W72" i="1"/>
  <c r="V45" i="1"/>
  <c r="V62" i="1"/>
  <c r="V70" i="1"/>
  <c r="V51" i="1"/>
  <c r="V43" i="1"/>
  <c r="V64" i="1"/>
  <c r="V71" i="1"/>
  <c r="V48" i="1"/>
  <c r="V54" i="1"/>
  <c r="V67" i="1"/>
  <c r="V68" i="1"/>
  <c r="V59" i="1"/>
  <c r="V49" i="1"/>
  <c r="V52" i="1"/>
  <c r="V50" i="1"/>
  <c r="V65" i="1"/>
  <c r="V47" i="1"/>
  <c r="V55" i="1"/>
  <c r="V58" i="1"/>
  <c r="V44" i="1"/>
  <c r="V57" i="1"/>
  <c r="V61" i="1"/>
  <c r="V40" i="1"/>
  <c r="V72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51" i="1" l="1"/>
  <c r="W74" i="1"/>
  <c r="W65" i="1"/>
  <c r="W54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4" i="1"/>
  <c r="X54" i="1"/>
  <c r="X11" i="1"/>
  <c r="X23" i="1"/>
  <c r="P39" i="1"/>
  <c r="N69" i="1"/>
  <c r="G64" i="1"/>
  <c r="M54" i="1"/>
  <c r="M55" i="1" s="1"/>
  <c r="L51" i="1"/>
  <c r="L52" i="1" s="1"/>
  <c r="L53" i="1" s="1"/>
  <c r="X9" i="1" l="1"/>
  <c r="X72" i="1"/>
  <c r="X37" i="1"/>
  <c r="X24" i="1"/>
  <c r="X71" i="1"/>
  <c r="X6" i="1"/>
  <c r="X29" i="1"/>
  <c r="X10" i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75" i="1" l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<sst xmlns="http://schemas.openxmlformats.org/spreadsheetml/2006/main" count="885" uniqueCount="537">
  <si>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</si>
  <si>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</si>
  <si>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</si>
  <si>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</si>
  <si>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</si>
  <si>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</si>
  <si>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</si>
  <si>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</si>
  <si>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</si>
  <si>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</si>
  <si>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</si>
  <si>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</si>
  <si>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</si>
  <si>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</si>
  <si>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</si>
  <si>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</si>
  <si>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</si>
  <si>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</si>
  <si>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</si>
  <si>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</si>
  <si>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</si>
  <si>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</si>
  <si>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</si>
  <si>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</si>
  <si>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</si>
  <si>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</si>
  <si>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</si>
  <si>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</si>
  <si>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</si>
  <si>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</si>
  <si>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</si>
  <si>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</si>
  <si>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</si>
  <si>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</si>
  <si>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</si>
  <si>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</si>
  <si>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</si>
  <si>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</si>
  <si>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</si>
  <si>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</si>
  <si>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</si>
  <si>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</si>
  <si>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</si>
  <si>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</si>
  <si>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</si>
  <si>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</si>
  <si>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</si>
  <si>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</si>
  <si>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</si>
  <si>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</si>
  <si>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</si>
  <si>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</si>
  <si>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</si>
  <si>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</si>
  <si>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</si>
  <si>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</si>
  <si>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</si>
  <si>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</si>
  <si>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</si>
  <si>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</si>
  <si>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</si>
  <si>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</si>
  <si>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</si>
  <si>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</si>
  <si>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</si>
  <si>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</si>
  <si>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</si>
  <si>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</si>
  <si>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</si>
  <si>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</si>
  <si>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</si>
  <si>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</si>
  <si>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</si>
  <si>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</si>
  <si>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</si>
  <si>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</si>
  <si>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</si>
  <si>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</si>
  <si>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</si>
  <si>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</si>
  <si>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</si>
  <si>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</si>
  <si>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</si>
  <si>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</si>
  <si>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</si>
  <si>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</si>
  <si>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</si>
  <si>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</si>
  <si>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</si>
  <si>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</si>
  <si>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</si>
  <si>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</si>
  <si>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</si>
  <si>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</si>
  <si>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</si>
  <si>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</si>
  <si>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</si>
  <si>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</si>
  <si>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</si>
  <si>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</si>
  <si>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</si>
  <si>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</si>
  <si>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</si>
  <si>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</si>
  <si>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</si>
  <si>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</si>
  <si>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</si>
  <si>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</si>
  <si>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</si>
  <si>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</si>
  <si>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</si>
  <si>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</si>
  <si>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</si>
  <si>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</si>
  <si>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</si>
  <si>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</si>
  <si>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</si>
  <si>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</si>
  <si>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</si>
  <si>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</si>
  <si>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</si>
  <si>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</si>
  <si>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</si>
  <si>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</si>
  <si>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</si>
  <si>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</si>
  <si>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</si>
  <si>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</si>
  <si>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</si>
  <si>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</si>
  <si>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</si>
  <si>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</si>
  <si>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</si>
  <si>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</si>
  <si>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</si>
  <si>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</si>
  <si>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</si>
  <si>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</si>
  <si>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</si>
  <si>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</si>
  <si>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</si>
  <si>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</si>
  <si>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</si>
  <si>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</si>
  <si>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</si>
  <si>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</si>
  <si>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</si>
  <si>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</si>
  <si>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</si>
  <si>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</si>
  <si>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</si>
  <si>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</si>
  <si>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</si>
  <si>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</si>
  <si>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</si>
  <si>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</si>
  <si>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</si>
  <si>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</si>
  <si>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</si>
  <si>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</si>
  <si>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</si>
  <si>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</si>
  <si>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</si>
  <si>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</si>
  <si>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</si>
  <si>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</si>
  <si>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</si>
  <si>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</si>
  <si>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</si>
  <si>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</si>
  <si>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</si>
  <si>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</si>
  <si>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</si>
  <si>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</si>
  <si>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</si>
  <si>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</si>
  <si>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</si>
  <si>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</si>
  <si>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</si>
  <si>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</si>
  <si>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</si>
  <si>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</si>
  <si>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</si>
  <si>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</si>
  <si>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</si>
  <si>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</si>
  <si>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</si>
  <si>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</si>
  <si>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</si>
  <si>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</si>
  <si>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</si>
  <si>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</si>
  <si>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</si>
  <si>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</si>
  <si>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</si>
  <si>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</si>
  <si>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</si>
  <si>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</si>
  <si>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</si>
  <si>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</si>
  <si>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</si>
  <si>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</si>
  <si>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</si>
  <si>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</si>
  <si>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</si>
  <si>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</si>
  <si>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</si>
  <si>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</si>
  <si>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</si>
  <si>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</si>
  <si>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</si>
  <si>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</si>
  <si>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</si>
  <si>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</si>
  <si>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</si>
  <si>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</si>
  <si>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</si>
  <si>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</si>
  <si>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</si>
  <si>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</si>
  <si>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</si>
  <si>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</si>
  <si>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</si>
  <si>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</si>
  <si>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</si>
  <si>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</si>
  <si>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</si>
  <si>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</si>
  <si>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</si>
  <si>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</si>
  <si>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</si>
  <si>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</si>
  <si>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</si>
  <si>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</si>
  <si>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</si>
  <si>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</si>
  <si>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</si>
  <si>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</si>
  <si>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</si>
  <si>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</si>
  <si>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</si>
  <si>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</si>
  <si>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</si>
  <si>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</si>
  <si>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</si>
  <si>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</si>
  <si>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</si>
  <si>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</si>
  <si>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</si>
  <si>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</si>
  <si>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</si>
  <si>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</si>
  <si>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</si>
  <si>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</si>
  <si>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</si>
  <si>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</si>
  <si>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</si>
  <si>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</si>
  <si>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</si>
  <si>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</si>
  <si>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</si>
  <si>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</si>
  <si>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</si>
  <si>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</si>
  <si>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</si>
  <si>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</si>
  <si>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</si>
  <si>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</si>
  <si>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</si>
  <si>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</si>
  <si>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</si>
  <si>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</si>
  <si>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</si>
  <si>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</si>
  <si>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</si>
  <si>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</si>
  <si>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</si>
  <si>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</si>
  <si>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</si>
  <si>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</si>
  <si>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</si>
  <si>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</si>
  <si>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</si>
  <si>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</si>
  <si>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</si>
  <si>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</si>
  <si>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</si>
  <si>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</si>
  <si>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</si>
  <si>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</si>
  <si>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</si>
  <si>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</si>
  <si>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</si>
  <si>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</si>
  <si>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</si>
  <si>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</si>
  <si>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</si>
  <si>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</si>
  <si>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</si>
  <si>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</si>
  <si>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</si>
  <si>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</si>
  <si>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</si>
  <si>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</si>
  <si>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</si>
  <si>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</si>
  <si>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</si>
  <si>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</si>
  <si>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</si>
  <si>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</si>
  <si>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</si>
  <si>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</si>
  <si>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</si>
  <si>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</si>
  <si>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</si>
  <si>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</si>
  <si>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</si>
  <si>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</si>
  <si>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</si>
  <si>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</si>
  <si>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</si>
  <si>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</si>
  <si>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</si>
  <si>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</si>
  <si>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</si>
  <si>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</si>
  <si>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</si>
  <si>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</si>
  <si>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</si>
  <si>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</si>
  <si>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</si>
  <si>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</si>
  <si>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</si>
  <si>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</si>
  <si>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</si>
  <si>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</si>
  <si>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</si>
  <si>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</si>
  <si>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</si>
  <si>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</si>
  <si>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</si>
  <si>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</si>
  <si>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</si>
  <si>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</si>
  <si>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</si>
  <si>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</si>
  <si>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</si>
  <si>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</si>
  <si>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</si>
  <si>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</si>
  <si>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</si>
  <si>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</si>
  <si>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</si>
  <si>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</si>
  <si>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</si>
  <si>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</si>
  <si>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</si>
  <si>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</si>
  <si>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</si>
  <si>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</si>
  <si>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</si>
  <si>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</si>
  <si>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</si>
  <si>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</si>
  <si>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</si>
  <si>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</si>
  <si>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</si>
  <si>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</si>
  <si>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</si>
  <si>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</si>
  <si>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</si>
  <si>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</si>
  <si>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</si>
  <si>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</si>
  <si>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</si>
  <si>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</si>
  <si>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</si>
  <si>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</si>
  <si>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</si>
  <si>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</si>
  <si>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</si>
  <si>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</si>
  <si>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</si>
  <si>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</si>
  <si>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</si>
  <si>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</si>
  <si>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</si>
  <si>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</si>
  <si>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</si>
  <si>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</si>
  <si>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</si>
  <si>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</si>
  <si>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</si>
  <si>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</si>
  <si>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</si>
  <si>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</si>
  <si>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</si>
  <si>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</si>
  <si>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</si>
  <si>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</si>
  <si>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</si>
  <si>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</si>
  <si>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</si>
  <si>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</si>
  <si>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</si>
  <si>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</si>
  <si>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</si>
  <si>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</si>
  <si>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</si>
  <si>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</si>
  <si>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</si>
  <si>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</si>
  <si>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</si>
  <si>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</si>
  <si>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</si>
  <si>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</si>
  <si>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</si>
  <si>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</si>
  <si>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</si>
  <si>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</si>
  <si>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</si>
  <si>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</si>
  <si>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</si>
  <si>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</si>
  <si>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</si>
  <si>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</si>
  <si>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</si>
  <si>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</si>
  <si>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</si>
  <si>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</si>
  <si>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</si>
  <si>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</si>
  <si>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</si>
  <si>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</si>
  <si>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</si>
  <si>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</si>
  <si>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</si>
  <si>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</si>
  <si>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</si>
  <si>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</si>
  <si>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</si>
  <si>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</si>
  <si>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</si>
  <si>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</si>
  <si>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</si>
  <si>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</si>
  <si>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</si>
  <si>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</si>
  <si>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</si>
  <si>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</si>
  <si>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</si>
  <si>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</si>
  <si>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</si>
  <si>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</si>
  <si>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</si>
  <si>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</si>
  <si>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</si>
  <si>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</si>
  <si>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</si>
  <si>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</si>
  <si>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</si>
  <si>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</si>
  <si>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</si>
  <si>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</si>
  <si>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</si>
  <si>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</si>
  <si>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</si>
  <si>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</si>
  <si>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</si>
  <si>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</si>
  <si>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</si>
  <si>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</si>
  <si>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</si>
  <si>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</si>
  <si>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</si>
  <si>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</si>
  <si>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</si>
  <si>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</si>
  <si>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</si>
  <si>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</si>
  <si>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</si>
  <si>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</si>
  <si>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</si>
  <si>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</si>
  <si>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</si>
  <si>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</si>
  <si>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</si>
  <si>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</si>
  <si>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</si>
  <si>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</si>
  <si>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</si>
  <si>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</si>
  <si>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</si>
  <si>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</si>
  <si>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</si>
  <si>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</si>
  <si>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</si>
  <si>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</si>
  <si>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</si>
  <si>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</si>
  <si>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</si>
  <si>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</si>
  <si>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</si>
  <si>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</si>
  <si>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</si>
  <si>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</si>
  <si>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</si>
  <si>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</si>
  <si>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</si>
  <si>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</si>
  <si>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</si>
  <si>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</si>
  <si>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</si>
  <si>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</si>
  <si>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</si>
  <si>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</si>
  <si>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</si>
  <si>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</si>
  <si>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</si>
  <si>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</si>
  <si>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</si>
  <si>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</si>
  <si>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Правый</t>
  </si>
  <si>
    <t>Abbot Whisper MS</t>
  </si>
  <si>
    <t>Abbot Whisper LS</t>
  </si>
  <si>
    <t>150 ml</t>
  </si>
  <si>
    <t>50 ml</t>
  </si>
  <si>
    <t>4,0 - 40</t>
  </si>
  <si>
    <t>Сложная катетеризация устье ПКА проводниковым катетером Launcher AL  1.0 6Fr. Коронарный проводник fielder проведён в дистальный сегмент ПКА.  Реканализация и ангиопластика выполена БК Колибри 2.0-15. В зону среднего и проксимального сегментов с покрытием  всех значимых стенозов и устья ПКА последовательно с оверлаппингом  имплантированы DES Калипсо 4.0 - 22 и  DES  Evermine  4.0-40 мм, давлением до  14 атм. c последующей постдилатацией дистального и проксимального  стентов и оптимизация устья ПКА БК Аксиома 4.5-8, давлением 10-16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</si>
  <si>
    <t>100 ml</t>
  </si>
  <si>
    <t>03:48</t>
  </si>
  <si>
    <t>Туматов С.Д.</t>
  </si>
  <si>
    <t>неровности контуров</t>
  </si>
  <si>
    <t xml:space="preserve">стеноз устья ОА 90%, стеноз устья ВТК 40% и  стеноз проксимальной трети ВТК 90%.   Антеградный  кровоток TIMI III. </t>
  </si>
  <si>
    <t xml:space="preserve">ХТО на границе проксимального и среднего сегментов ПКА.  Антеградный  кровоток TIMI 0. Выраженные коллатерали из ЛЖВ ОА с ретроградным контрастированием ЗБВ и коллатерали из СВ ПНА с ретроградным контрастированием ЗМЖВ ПКА. </t>
  </si>
  <si>
    <r>
      <t xml:space="preserve">Контроль места пункции, повязка  на руке до 6 ч. </t>
    </r>
    <r>
      <rPr>
        <b/>
        <i/>
        <sz val="11"/>
        <color theme="1"/>
        <rFont val="Aharoni"/>
        <charset val="177"/>
      </rPr>
      <t>2) Консультация кардиохирурга для решения вопроса КШ</t>
    </r>
  </si>
  <si>
    <r>
      <t xml:space="preserve">стеноз устья и стеноз проксимального сегмента не менее 50%, на границе проксимального и среднего сегментов стеноз 30%, непротяжённый миокардиальный мостик среднего сегмента с компрессией в систолу </t>
    </r>
    <r>
      <rPr>
        <i/>
        <u/>
        <sz val="11"/>
        <color theme="1"/>
        <rFont val="Arial Narrow"/>
        <family val="2"/>
        <charset val="204"/>
      </rPr>
      <t>до</t>
    </r>
    <r>
      <rPr>
        <sz val="11"/>
        <color theme="1"/>
        <rFont val="Arial Narrow"/>
        <family val="2"/>
        <charset val="204"/>
      </rPr>
      <t xml:space="preserve"> 50% .  Антеградный  кровоток TIMI III.</t>
    </r>
    <r>
      <rPr>
        <b/>
        <sz val="11"/>
        <color theme="1"/>
        <rFont val="Arial Narrow"/>
        <family val="2"/>
        <charset val="204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</si>
</sst>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i/>
      <sz val="11"/>
      <color theme="1"/>
      <name val="Aharoni"/>
      <charset val="177"/>
    </font>
    <font>
      <i/>
      <u/>
      <sz val="11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M25" sqref="M2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45501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0.88194444444444453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0.91666666666666663</v>
      </c>
      <c r="C10" s="55"/>
      <c r="D10" s="95" t="s">
        <v>173</v>
      </c>
      <c r="E10" s="93"/>
      <c r="F10" s="93"/>
      <c r="G10" s="24" t="s">
        <v>185</v>
      </c>
      <c r="H10" s="26"/>
    </row>
    <row r="11" spans="1:8" ht="17.25" thickTop="1" thickBot="1">
      <c r="A11" s="89" t="s">
        <v>192</v>
      </c>
      <c r="B11" s="203" t="s">
        <v>531</v>
      </c>
      <c r="C11" s="8"/>
      <c r="D11" s="95" t="s">
        <v>170</v>
      </c>
      <c r="E11" s="93"/>
      <c r="F11" s="93"/>
      <c r="G11" s="24" t="s">
        <v>251</v>
      </c>
      <c r="H11" s="26"/>
    </row>
    <row r="12" spans="1:8" ht="16.5" thickTop="1">
      <c r="A12" s="81" t="s">
        <v>8</v>
      </c>
      <c r="B12" s="82">
        <v>21202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66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21442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530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402</v>
      </c>
      <c r="H16" s="164">
        <v>2370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4.5030000000000001</v>
      </c>
    </row>
    <row r="18" spans="1:8" ht="14.45" customHeight="1">
      <c r="A18" s="57" t="s">
        <v>188</v>
      </c>
      <c r="B18" s="87" t="s">
        <v>522</v>
      </c>
      <c r="D18" s="28" t="s">
        <v>210</v>
      </c>
      <c r="E18" s="28"/>
      <c r="F18" s="28"/>
      <c r="G18" s="85" t="s">
        <v>189</v>
      </c>
      <c r="H18" s="86" t="s">
        <v>507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532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536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533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534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535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0" zoomScaleNormal="100" zoomScaleSheetLayoutView="100" zoomScalePageLayoutView="90" workbookViewId="0">
      <selection activeCell="B13" sqref="B13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/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40"/>
      <c r="D8" s="240"/>
      <c r="E8" s="240"/>
      <c r="F8" s="190"/>
      <c r="G8" s="118"/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0</v>
      </c>
      <c r="H11" s="39"/>
    </row>
    <row r="12" spans="1:8" ht="18.75">
      <c r="A12" s="75" t="s">
        <v>191</v>
      </c>
      <c r="B12" s="20">
        <f>КАГ!B8</f>
        <v>45501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0.26597222222222222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0.31944444444444448</v>
      </c>
      <c r="C14" s="12"/>
      <c r="D14" s="95" t="s">
        <v>173</v>
      </c>
      <c r="E14" s="93"/>
      <c r="F14" s="93"/>
      <c r="G14" s="80" t="str">
        <f>КАГ!G10</f>
        <v>Щербакова С.М.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5.3472222222222254E-2</v>
      </c>
      <c r="D15" s="95" t="s">
        <v>170</v>
      </c>
      <c r="E15" s="93"/>
      <c r="F15" s="93"/>
      <c r="G15" s="80" t="str">
        <f>КАГ!G11</f>
        <v>Чесноков С.Л.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Туматов С.Д.</v>
      </c>
      <c r="C16" s="200">
        <f>LEN(КАГ!B11)</f>
        <v>12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21202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66</v>
      </c>
      <c r="H18" s="39"/>
    </row>
    <row r="19" spans="1:8" ht="14.45" customHeight="1">
      <c r="A19" s="15" t="s">
        <v>12</v>
      </c>
      <c r="B19" s="68">
        <f>КАГ!B14</f>
        <v>21442</v>
      </c>
      <c r="C19" s="69"/>
      <c r="D19" s="69"/>
      <c r="E19" s="69"/>
      <c r="F19" s="69"/>
      <c r="G19" s="165" t="s">
        <v>399</v>
      </c>
      <c r="H19" s="180" t="str">
        <f>КАГ!H15</f>
        <v>03:48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402</v>
      </c>
      <c r="H20" s="181">
        <f>КАГ!H16</f>
        <v>2370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388</v>
      </c>
      <c r="H21" s="168">
        <f>КАГ!H17</f>
        <v>4.5030000000000001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8" t="s">
        <v>528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526</v>
      </c>
      <c r="C40" s="120"/>
      <c r="D40" s="245" t="s">
        <v>400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0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199</v>
      </c>
      <c r="B50" s="63" t="s">
        <v>525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21" sqref="H21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45501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Туматов С.Д.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21202</v>
      </c>
    </row>
    <row r="6" spans="1:4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4">
        <f>ЧКВ!A6</f>
        <v>0</v>
      </c>
      <c r="C6" s="131" t="s">
        <v>10</v>
      </c>
      <c r="D6" s="103">
        <f>DATEDIF(D5,D10,"y")</f>
        <v>66</v>
      </c>
    </row>
    <row r="7" spans="1:4">
      <c r="A7" s="38"/>
      <c r="C7" s="101" t="s">
        <v>12</v>
      </c>
      <c r="D7" s="103">
        <f>КАГ!$B$14</f>
        <v>21442</v>
      </c>
    </row>
    <row r="8" spans="1:4">
      <c r="A8" s="194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 xml:space="preserve">Код метода:  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45501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351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315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4" t="s">
        <v>375</v>
      </c>
      <c r="C16" s="135" t="s">
        <v>407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516</v>
      </c>
      <c r="C17" s="135" t="s">
        <v>429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4" t="s">
        <v>324</v>
      </c>
      <c r="C18" s="135" t="s">
        <v>477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4" t="s">
        <v>520</v>
      </c>
      <c r="C19" s="182" t="s">
        <v>527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518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AL 1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497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490</v>
      </c>
      <c r="AO3" t="s">
        <v>498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503</v>
      </c>
      <c r="AO4" t="s">
        <v>500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499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502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496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516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v>19</v>
      </c>
      <c r="B20" t="s">
        <v>306</v>
      </c>
      <c r="C20" t="s">
        <v>506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v>21</v>
      </c>
      <c r="B22" t="s">
        <v>306</v>
      </c>
      <c r="C22" s="1" t="s">
        <v>509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v>22</v>
      </c>
      <c r="B23" t="s">
        <v>306</v>
      </c>
      <c r="C23" s="1" t="s">
        <v>511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1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3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v>29</v>
      </c>
      <c r="B30" t="s">
        <v>3</v>
      </c>
      <c r="C30" t="s">
        <v>513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v>30</v>
      </c>
      <c r="B31" t="s">
        <v>3</v>
      </c>
      <c r="C31" s="1" t="s">
        <v>514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v>31</v>
      </c>
      <c r="B32" t="s">
        <v>3</v>
      </c>
      <c r="C32" s="1" t="s">
        <v>515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v>44</v>
      </c>
      <c r="B45" t="s">
        <v>3</v>
      </c>
      <c r="C45" t="s">
        <v>523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v>45</v>
      </c>
      <c r="B46" t="s">
        <v>3</v>
      </c>
      <c r="C46" t="s">
        <v>524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v>48</v>
      </c>
      <c r="B49" t="s">
        <v>3</v>
      </c>
      <c r="C49" t="s">
        <v>512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v>50</v>
      </c>
      <c r="B51" t="s">
        <v>3</v>
      </c>
      <c r="C51" t="s">
        <v>510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v>51</v>
      </c>
      <c r="B52" t="s">
        <v>3</v>
      </c>
      <c r="C52" t="s">
        <v>521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448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449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450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1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451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452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453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454</v>
      </c>
    </row>
    <row r="60" spans="1:33">
      <c r="A60">
        <v>59</v>
      </c>
      <c r="B60" t="s">
        <v>6</v>
      </c>
      <c r="C60" t="s">
        <v>519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455</v>
      </c>
    </row>
    <row r="61" spans="1:33">
      <c r="A61">
        <v>60</v>
      </c>
      <c r="B61" t="s">
        <v>6</v>
      </c>
      <c r="C61" t="s">
        <v>520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1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416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456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457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1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458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459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460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0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/>
      </c>
      <c r="Y67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461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0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/>
      </c>
      <c r="Y68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462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0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/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463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0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/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464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/>
      </c>
      <c r="Y71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419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0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/>
      </c>
      <c r="Y72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465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0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420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0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466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467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468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469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2024-07-28T19:11:06Z</cp:lastPrinted>
  <dcterms:created xsi:type="dcterms:W3CDTF">2015-06-05T18:19:34Z</dcterms:created>
  <dcterms:modified xsi:type="dcterms:W3CDTF">2024-07-28T19:14:19Z</dcterms:modified>
</cp:coreProperties>
</file>