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74" i="1"/>
  <c r="V50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71" i="1" l="1"/>
  <c r="W51" i="1"/>
  <c r="W65" i="1"/>
  <c r="W72" i="1"/>
  <c r="W73" i="1"/>
  <c r="W68" i="1"/>
  <c r="W57" i="1"/>
  <c r="V58" i="1"/>
  <c r="V68" i="1"/>
  <c r="V70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M51" i="1"/>
  <c r="M52" i="1" s="1"/>
  <c r="M53" i="1" s="1"/>
  <c r="L50" i="1"/>
  <c r="G63" i="1" l="1"/>
  <c r="K75" i="1"/>
  <c r="X2" i="1" s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29" i="1" l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1" i="1"/>
  <c r="Y72" i="1"/>
  <c r="Y5" i="1"/>
  <c r="Y56" i="1"/>
  <c r="Y4" i="1"/>
  <c r="M70" i="1"/>
  <c r="Y3" i="1" l="1"/>
  <c r="Y24" i="1"/>
  <c r="Y41" i="1"/>
  <c r="Y7" i="1"/>
  <c r="Y21" i="1"/>
  <c r="Y19" i="1"/>
  <c r="Y45" i="1"/>
  <c r="Y32" i="1"/>
  <c r="Y57" i="1"/>
  <c r="Y28" i="1"/>
  <c r="Y44" i="1"/>
  <c r="Y37" i="1"/>
  <c r="Y16" i="1"/>
  <c r="Y74" i="1"/>
  <c r="Y73" i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<sst xmlns="http://schemas.openxmlformats.org/spreadsheetml/2006/main" count="884" uniqueCount="535">
  <si>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</si>
  <si>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</si>
  <si>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</si>
  <si>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</si>
  <si>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</si>
  <si>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</si>
  <si>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</si>
  <si>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</si>
  <si>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</si>
  <si>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</si>
  <si>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</si>
  <si>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</si>
  <si>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</si>
  <si>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</si>
  <si>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</si>
  <si>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</si>
  <si>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</si>
  <si>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</si>
  <si>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</si>
  <si>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</si>
  <si>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</si>
  <si>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</si>
  <si>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</si>
  <si>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</si>
  <si>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</si>
  <si>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</si>
  <si>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</si>
  <si>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</si>
  <si>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</si>
  <si>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</si>
  <si>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</si>
  <si>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</si>
  <si>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</si>
  <si>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</si>
  <si>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</si>
  <si>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</si>
  <si>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</si>
  <si>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</si>
  <si>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</si>
  <si>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</si>
  <si>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</si>
  <si>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</si>
  <si>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</si>
  <si>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</si>
  <si>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</si>
  <si>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</si>
  <si>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</si>
  <si>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</si>
  <si>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</si>
  <si>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</si>
  <si>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</si>
  <si>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</si>
  <si>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</si>
  <si>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</si>
  <si>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</si>
  <si>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</si>
  <si>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</si>
  <si>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</si>
  <si>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</si>
  <si>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</si>
  <si>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</si>
  <si>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</si>
  <si>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</si>
  <si>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</si>
  <si>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</si>
  <si>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</si>
  <si>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</si>
  <si>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</si>
  <si>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</si>
  <si>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</si>
  <si>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</si>
  <si>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</si>
  <si>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</si>
  <si>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</si>
  <si>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</si>
  <si>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</si>
  <si>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</si>
  <si>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</si>
  <si>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</si>
  <si>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</si>
  <si>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</si>
  <si>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</si>
  <si>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</si>
  <si>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</si>
  <si>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</si>
  <si>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</si>
  <si>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</si>
  <si>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</si>
  <si>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</si>
  <si>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</si>
  <si>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</si>
  <si>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</si>
  <si>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</si>
  <si>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</si>
  <si>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</si>
  <si>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</si>
  <si>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</si>
  <si>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</si>
  <si>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</si>
  <si>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</si>
  <si>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</si>
  <si>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</si>
  <si>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</si>
  <si>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</si>
  <si>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</si>
  <si>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</si>
  <si>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</si>
  <si>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</si>
  <si>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</si>
  <si>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</si>
  <si>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</si>
  <si>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</si>
  <si>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</si>
  <si>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</si>
  <si>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</si>
  <si>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</si>
  <si>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</si>
  <si>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</si>
  <si>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</si>
  <si>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</si>
  <si>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</si>
  <si>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</si>
  <si>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</si>
  <si>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</si>
  <si>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</si>
  <si>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</si>
  <si>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</si>
  <si>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</si>
  <si>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</si>
  <si>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</si>
  <si>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</si>
  <si>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</si>
  <si>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</si>
  <si>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</si>
  <si>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</si>
  <si>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</si>
  <si>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</si>
  <si>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</si>
  <si>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</si>
  <si>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</si>
  <si>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</si>
  <si>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</si>
  <si>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</si>
  <si>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</si>
  <si>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</si>
  <si>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</si>
  <si>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</si>
  <si>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</si>
  <si>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</si>
  <si>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</si>
  <si>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</si>
  <si>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</si>
  <si>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</si>
  <si>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</si>
  <si>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</si>
  <si>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</si>
  <si>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</si>
  <si>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</si>
  <si>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</si>
  <si>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</si>
  <si>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</si>
  <si>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</si>
  <si>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</si>
  <si>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</si>
  <si>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</si>
  <si>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</si>
  <si>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</si>
  <si>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</si>
  <si>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</si>
  <si>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</si>
  <si>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</si>
  <si>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</si>
  <si>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</si>
  <si>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</si>
  <si>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</si>
  <si>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</si>
  <si>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</si>
  <si>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</si>
  <si>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</si>
  <si>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</si>
  <si>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</si>
  <si>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</si>
  <si>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</si>
  <si>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</si>
  <si>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</si>
  <si>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</si>
  <si>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</si>
  <si>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</si>
  <si>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</si>
  <si>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</si>
  <si>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</si>
  <si>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</si>
  <si>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</si>
  <si>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</si>
  <si>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</si>
  <si>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</si>
  <si>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</si>
  <si>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</si>
  <si>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</si>
  <si>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</si>
  <si>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</si>
  <si>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</si>
  <si>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</si>
  <si>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</si>
  <si>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</si>
  <si>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</si>
  <si>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</si>
  <si>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</si>
  <si>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</si>
  <si>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</si>
  <si>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</si>
  <si>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</si>
  <si>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</si>
  <si>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</si>
  <si>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</si>
  <si>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</si>
  <si>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</si>
  <si>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</si>
  <si>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</si>
  <si>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</si>
  <si>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</si>
  <si>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</si>
  <si>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</si>
  <si>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</si>
  <si>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</si>
  <si>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</si>
  <si>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</si>
  <si>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</si>
  <si>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</si>
  <si>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</si>
  <si>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</si>
  <si>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</si>
  <si>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</si>
  <si>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</si>
  <si>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</si>
  <si>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</si>
  <si>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</si>
  <si>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</si>
  <si>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</si>
  <si>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</si>
  <si>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</si>
  <si>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</si>
  <si>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</si>
  <si>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</si>
  <si>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</si>
  <si>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</si>
  <si>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</si>
  <si>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</si>
  <si>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</si>
  <si>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</si>
  <si>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</si>
  <si>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</si>
  <si>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</si>
  <si>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</si>
  <si>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</si>
  <si>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</si>
  <si>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</si>
  <si>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</si>
  <si>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</si>
  <si>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</si>
  <si>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</si>
  <si>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</si>
  <si>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</si>
  <si>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</si>
  <si>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</si>
  <si>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</si>
  <si>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</si>
  <si>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</si>
  <si>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</si>
  <si>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</si>
  <si>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</si>
  <si>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</si>
  <si>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</si>
  <si>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</si>
  <si>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</si>
  <si>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</si>
  <si>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</si>
  <si>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</si>
  <si>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</si>
  <si>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</si>
  <si>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</si>
  <si>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</si>
  <si>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</si>
  <si>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</si>
  <si>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</si>
  <si>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</si>
  <si>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</si>
  <si>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</si>
  <si>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</si>
  <si>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</si>
  <si>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</si>
  <si>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</si>
  <si>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</si>
  <si>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</si>
  <si>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</si>
  <si>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</si>
  <si>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</si>
  <si>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</si>
  <si>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</si>
  <si>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</si>
  <si>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</si>
  <si>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</si>
  <si>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</si>
  <si>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</si>
  <si>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</si>
  <si>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</si>
  <si>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</si>
  <si>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</si>
  <si>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</si>
  <si>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</si>
  <si>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</si>
  <si>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</si>
  <si>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</si>
  <si>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</si>
  <si>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</si>
  <si>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</si>
  <si>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</si>
  <si>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</si>
  <si>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</si>
  <si>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</si>
  <si>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</si>
  <si>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</si>
  <si>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</si>
  <si>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</si>
  <si>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</si>
  <si>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</si>
  <si>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</si>
  <si>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</si>
  <si>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</si>
  <si>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</si>
  <si>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</si>
  <si>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</si>
  <si>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</si>
  <si>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</si>
  <si>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</si>
  <si>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</si>
  <si>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</si>
  <si>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</si>
  <si>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</si>
  <si>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</si>
  <si>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</si>
  <si>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</si>
  <si>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</si>
  <si>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</si>
  <si>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</si>
  <si>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</si>
  <si>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</si>
  <si>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</si>
  <si>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</si>
  <si>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</si>
  <si>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</si>
  <si>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</si>
  <si>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</si>
  <si>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</si>
  <si>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</si>
  <si>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</si>
  <si>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</si>
  <si>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</si>
  <si>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</si>
  <si>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</si>
  <si>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</si>
  <si>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</si>
  <si>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</si>
  <si>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</si>
  <si>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</si>
  <si>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</si>
  <si>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</si>
  <si>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</si>
  <si>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</si>
  <si>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</si>
  <si>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</si>
  <si>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</si>
  <si>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</si>
  <si>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</si>
  <si>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</si>
  <si>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</si>
  <si>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</si>
  <si>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</si>
  <si>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</si>
  <si>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</si>
  <si>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</si>
  <si>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</si>
  <si>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</si>
  <si>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</si>
  <si>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</si>
  <si>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</si>
  <si>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</si>
  <si>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</si>
  <si>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</si>
  <si>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</si>
  <si>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</si>
  <si>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</si>
  <si>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</si>
  <si>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</si>
  <si>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</si>
  <si>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</si>
  <si>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</si>
  <si>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</si>
  <si>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</si>
  <si>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</si>
  <si>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</si>
  <si>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</si>
  <si>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</si>
  <si>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</si>
  <si>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</si>
  <si>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</si>
  <si>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</si>
  <si>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</si>
  <si>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</si>
  <si>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</si>
  <si>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</si>
  <si>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</si>
  <si>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</si>
  <si>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</si>
  <si>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</si>
  <si>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</si>
  <si>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</si>
  <si>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</si>
  <si>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</si>
  <si>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</si>
  <si>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</si>
  <si>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</si>
  <si>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</si>
  <si>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</si>
  <si>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</si>
  <si>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</si>
  <si>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</si>
  <si>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</si>
  <si>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</si>
  <si>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</si>
  <si>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</si>
  <si>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</si>
  <si>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</si>
  <si>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</si>
  <si>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</si>
  <si>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</si>
  <si>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</si>
  <si>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</si>
  <si>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</si>
  <si>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</si>
  <si>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</si>
  <si>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</si>
  <si>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</si>
  <si>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</si>
  <si>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</si>
  <si>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</si>
  <si>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</si>
  <si>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</si>
  <si>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</si>
  <si>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</si>
  <si>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</si>
  <si>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</si>
  <si>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</si>
  <si>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</si>
  <si>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</si>
  <si>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</si>
  <si>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</si>
  <si>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</si>
  <si>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</si>
  <si>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</si>
  <si>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</si>
  <si>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</si>
  <si>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</si>
  <si>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</si>
  <si>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</si>
  <si>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</si>
  <si>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</si>
  <si>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</si>
  <si>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</si>
  <si>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</si>
  <si>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</si>
  <si>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</si>
  <si>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</si>
  <si>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</si>
  <si>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</si>
  <si>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</si>
  <si>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</si>
  <si>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</si>
  <si>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</si>
  <si>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</si>
  <si>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</si>
  <si>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</si>
  <si>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</si>
  <si>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</si>
  <si>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</si>
  <si>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</si>
  <si>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</si>
  <si>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</si>
  <si>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</si>
  <si>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</si>
  <si>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</si>
  <si>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</si>
  <si>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</si>
  <si>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</si>
  <si>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</si>
  <si>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</si>
  <si>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</si>
  <si>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</si>
  <si>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</si>
  <si>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</si>
  <si>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</si>
  <si>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</si>
  <si>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</si>
  <si>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</si>
  <si>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</si>
  <si>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</si>
  <si>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</si>
  <si>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</si>
  <si>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</si>
  <si>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</si>
  <si>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</si>
  <si>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</si>
  <si>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</si>
  <si>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</si>
  <si>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</si>
  <si>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</si>
  <si>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</si>
  <si>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</si>
  <si>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</si>
  <si>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</si>
  <si>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</si>
  <si>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</si>
  <si>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</si>
  <si>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</si>
  <si>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</si>
  <si>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Совместно с д/кардиологом: с учетом клинических данных, ЭКГ и КАГ рекомендована экстренная реканализация ПКА.</t>
  </si>
  <si>
    <t>100 ml</t>
  </si>
  <si>
    <t>07:54</t>
  </si>
  <si>
    <t>Жарков А.В.</t>
  </si>
  <si>
    <r>
      <t xml:space="preserve">на границе пркосимального и среднего сегментов стеноз 30%. Антеградный  кровоток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прокс/3 30%.  Антеградный  кровоток TIMI III</t>
    </r>
  </si>
  <si>
    <t>неровности контуров прокисмального и среднего сегментов.  Антеградный  кровоток TIMI III.</t>
  </si>
  <si>
    <t>эксцентричный стеноз устья 30%</t>
  </si>
  <si>
    <t>субокклюзирующий стеноз проксимального сегмента, стенозы дистального сегмента 30%.  Антеградный  кровоток TIMI III.</t>
  </si>
  <si>
    <r>
      <t xml:space="preserve">Устье ПКА катетеризировано проводниковым катетером Launcher JR  4.0 6Fr. Коронарный проводник shumei проведен в дистальный сегмент ПКА. В зону проксимального сегмента с частичным покрытием среднего сегмента   имплантирован </t>
    </r>
    <r>
      <rPr>
        <b/>
        <sz val="10.5"/>
        <color theme="1"/>
        <rFont val="Calibri"/>
        <family val="2"/>
        <charset val="204"/>
        <scheme val="minor"/>
      </rPr>
      <t>DES Resolute Integrity 4.0 - 38</t>
    </r>
    <r>
      <rPr>
        <sz val="10.5"/>
        <color theme="1"/>
        <rFont val="Calibri"/>
        <family val="2"/>
        <charset val="204"/>
        <scheme val="minor"/>
      </rPr>
      <t xml:space="preserve">, давлением до  14 атм. c последующей постдилатацией и оптимизации стента на всём протяжении </t>
    </r>
    <r>
      <rPr>
        <b/>
        <sz val="10.5"/>
        <color theme="1"/>
        <rFont val="Calibri"/>
        <family val="2"/>
        <charset val="204"/>
        <scheme val="minor"/>
      </rPr>
      <t>БК NC Аксиома 4.5-8</t>
    </r>
    <r>
      <rPr>
        <sz val="10.5"/>
        <color theme="1"/>
        <rFont val="Calibri"/>
        <family val="2"/>
        <charset val="204"/>
        <scheme val="minor"/>
      </rPr>
      <t>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ПКА, ЗМЖВ и ЗБВ  восстановлен, TIMI III. Пациент в стабильном состоянии транспортируется в ПРИТ для дальнейшего наблюдения и лечения.</t>
    </r>
  </si>
  <si>
    <r>
      <t xml:space="preserve">1) Контроль места пункции, </t>
    </r>
    <r>
      <rPr>
        <sz val="11"/>
        <color theme="1"/>
        <rFont val="Calibri"/>
        <family val="2"/>
        <charset val="204"/>
        <scheme val="minor"/>
      </rPr>
      <t>повязка  на руке до 6ч.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</si>
</sst>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R16" sqref="R15:R1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0.65277777777777779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0.66111111111111109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256</v>
      </c>
      <c r="H11" s="26"/>
    </row>
    <row r="12" spans="1:8" ht="16.5" thickTop="1">
      <c r="A12" s="81" t="s">
        <v>8</v>
      </c>
      <c r="B12" s="82">
        <v>26655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51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24068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4650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8.8350000000000009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532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45516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0.66111111111111109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0.6875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2.6388888888888906E-2</v>
      </c>
      <c r="D15" s="95" t="s">
        <v>170</v>
      </c>
      <c r="E15" s="93"/>
      <c r="F15" s="93"/>
      <c r="G15" s="80" t="str">
        <f>КАГ!G11</f>
        <v>Леонова Е.В.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Жарков А.В.</v>
      </c>
      <c r="C16" s="200">
        <f>LEN(КАГ!B11)</f>
        <v>11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26655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51</v>
      </c>
      <c r="H18" s="39"/>
    </row>
    <row r="19" spans="1:8" ht="14.45" customHeight="1">
      <c r="A19" s="15" t="s">
        <v>12</v>
      </c>
      <c r="B19" s="68">
        <f>КАГ!B14</f>
        <v>24068</v>
      </c>
      <c r="C19" s="69"/>
      <c r="D19" s="69"/>
      <c r="E19" s="69"/>
      <c r="F19" s="69"/>
      <c r="G19" s="165" t="s">
        <v>399</v>
      </c>
      <c r="H19" s="180" t="str">
        <f>КАГ!H15</f>
        <v>07:54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4650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8.8350000000000009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533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51" t="s">
        <v>534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7" sqref="J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45516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Жарков А.В.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26655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51</v>
      </c>
    </row>
    <row r="7" spans="1:4">
      <c r="A7" s="38"/>
      <c r="C7" s="101" t="s">
        <v>12</v>
      </c>
      <c r="D7" s="103">
        <f>КАГ!$B$14</f>
        <v>24068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45516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520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4" t="s">
        <v>331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324</v>
      </c>
      <c r="C16" s="135" t="s">
        <v>481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428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Shunmei</v>
      </c>
      <c r="T2" s="115" t="str">
        <f>IFERROR(INDEX(Расходка[Наименование расходного материала],MATCH(Расходка[[#This Row],[№]],Поиск_расходки[Индекс3],0)),"")</f>
        <v>Launcher 6F JR 4.0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1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1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1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2024-08-23T13:45:44Z</cp:lastPrinted>
  <dcterms:created xsi:type="dcterms:W3CDTF">2015-06-05T18:19:34Z</dcterms:created>
  <dcterms:modified xsi:type="dcterms:W3CDTF">2024-08-23T13:45:46Z</dcterms:modified>
</cp:coreProperties>
</file>