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2" i="1" s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67" i="1"/>
  <c r="S44" i="1"/>
  <c r="S48" i="1"/>
  <c r="S70" i="1"/>
  <c r="S52" i="1"/>
  <c r="S45" i="1"/>
  <c r="S51" i="1"/>
  <c r="S64" i="1"/>
  <c r="H75" i="1"/>
  <c r="U65" i="1" s="1"/>
  <c r="S75" i="1"/>
  <c r="S68" i="1"/>
  <c r="S49" i="1"/>
  <c r="S46" i="1"/>
  <c r="S62" i="1"/>
  <c r="S50" i="1"/>
  <c r="S57" i="1"/>
  <c r="S39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28" i="1" l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66" i="1"/>
  <c r="W52" i="1"/>
  <c r="W49" i="1"/>
  <c r="W74" i="1"/>
  <c r="W67" i="1"/>
  <c r="W73" i="1"/>
  <c r="W63" i="1"/>
  <c r="W51" i="1"/>
  <c r="W60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61" i="1" l="1"/>
  <c r="W56" i="1"/>
  <c r="W58" i="1"/>
  <c r="W44" i="1"/>
  <c r="W40" i="1"/>
  <c r="W41" i="1"/>
  <c r="W45" i="1"/>
  <c r="W68" i="1"/>
  <c r="W65" i="1"/>
  <c r="W55" i="1"/>
  <c r="W54" i="1"/>
  <c r="V50" i="1"/>
  <c r="V62" i="1"/>
  <c r="W70" i="1"/>
  <c r="W53" i="1"/>
  <c r="W64" i="1"/>
  <c r="W46" i="1"/>
  <c r="W57" i="1"/>
  <c r="W47" i="1"/>
  <c r="W39" i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18" i="1"/>
  <c r="X53" i="1"/>
  <c r="X32" i="1"/>
  <c r="X67" i="1"/>
  <c r="X56" i="1"/>
  <c r="X42" i="1"/>
  <c r="X43" i="1"/>
  <c r="X66" i="1"/>
  <c r="X38" i="1"/>
  <c r="X74" i="1"/>
  <c r="X47" i="1"/>
  <c r="X16" i="1"/>
  <c r="X50" i="1"/>
  <c r="X26" i="1"/>
  <c r="X34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1" i="1" l="1"/>
  <c r="X24" i="1"/>
  <c r="X65" i="1"/>
  <c r="X54" i="1"/>
  <c r="X13" i="1"/>
  <c r="X71" i="1"/>
  <c r="X48" i="1"/>
  <c r="X4" i="1"/>
  <c r="X59" i="1"/>
  <c r="X6" i="1"/>
  <c r="X73" i="1"/>
  <c r="X9" i="1"/>
  <c r="X39" i="1"/>
  <c r="X29" i="1"/>
  <c r="X41" i="1"/>
  <c r="X3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<sst xmlns="http://schemas.openxmlformats.org/spreadsheetml/2006/main" count="889" uniqueCount="535">
  <si>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</si>
  <si>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</si>
  <si>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</si>
  <si>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</si>
  <si>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</si>
  <si>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</si>
  <si>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</si>
  <si>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</si>
  <si>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</si>
  <si>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</si>
  <si>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</si>
  <si>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</si>
  <si>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</si>
  <si>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</si>
  <si>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</si>
  <si>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</si>
  <si>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</si>
  <si>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</si>
  <si>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</si>
  <si>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</si>
  <si>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</si>
  <si>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</si>
  <si>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</si>
  <si>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</si>
  <si>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</si>
  <si>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</si>
  <si>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</si>
  <si>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</si>
  <si>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</si>
  <si>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</si>
  <si>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</si>
  <si>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</si>
  <si>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</si>
  <si>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</si>
  <si>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</si>
  <si>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</si>
  <si>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</si>
  <si>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</si>
  <si>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</si>
  <si>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</si>
  <si>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</si>
  <si>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</si>
  <si>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</si>
  <si>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</si>
  <si>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</si>
  <si>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</si>
  <si>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</si>
  <si>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</si>
  <si>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</si>
  <si>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</si>
  <si>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</si>
  <si>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</si>
  <si>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</si>
  <si>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</si>
  <si>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</si>
  <si>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</si>
  <si>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</si>
  <si>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</si>
  <si>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</si>
  <si>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</si>
  <si>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</si>
  <si>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</si>
  <si>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</si>
  <si>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</si>
  <si>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</si>
  <si>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</si>
  <si>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</si>
  <si>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</si>
  <si>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</si>
  <si>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</si>
  <si>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</si>
  <si>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</si>
  <si>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</si>
  <si>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</si>
  <si>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</si>
  <si>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</si>
  <si>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</si>
  <si>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</si>
  <si>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</si>
  <si>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</si>
  <si>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</si>
  <si>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</si>
  <si>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</si>
  <si>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</si>
  <si>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</si>
  <si>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</si>
  <si>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</si>
  <si>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</si>
  <si>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</si>
  <si>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</si>
  <si>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</si>
  <si>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</si>
  <si>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</si>
  <si>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</si>
  <si>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</si>
  <si>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</si>
  <si>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</si>
  <si>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</si>
  <si>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</si>
  <si>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</si>
  <si>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</si>
  <si>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</si>
  <si>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</si>
  <si>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</si>
  <si>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</si>
  <si>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</si>
  <si>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</si>
  <si>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</si>
  <si>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</si>
  <si>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</si>
  <si>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</si>
  <si>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</si>
  <si>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</si>
  <si>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</si>
  <si>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</si>
  <si>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</si>
  <si>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</si>
  <si>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</si>
  <si>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</si>
  <si>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</si>
  <si>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</si>
  <si>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</si>
  <si>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</si>
  <si>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</si>
  <si>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</si>
  <si>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</si>
  <si>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</si>
  <si>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</si>
  <si>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</si>
  <si>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</si>
  <si>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</si>
  <si>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</si>
  <si>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</si>
  <si>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</si>
  <si>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</si>
  <si>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</si>
  <si>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</si>
  <si>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</si>
  <si>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</si>
  <si>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</si>
  <si>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</si>
  <si>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</si>
  <si>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</si>
  <si>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</si>
  <si>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</si>
  <si>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</si>
  <si>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</si>
  <si>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</si>
  <si>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</si>
  <si>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</si>
  <si>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</si>
  <si>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</si>
  <si>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</si>
  <si>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</si>
  <si>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</si>
  <si>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</si>
  <si>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</si>
  <si>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</si>
  <si>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</si>
  <si>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</si>
  <si>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</si>
  <si>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</si>
  <si>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</si>
  <si>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</si>
  <si>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</si>
  <si>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</si>
  <si>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</si>
  <si>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</si>
  <si>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</si>
  <si>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</si>
  <si>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</si>
  <si>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</si>
  <si>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</si>
  <si>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</si>
  <si>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</si>
  <si>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</si>
  <si>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</si>
  <si>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</si>
  <si>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</si>
  <si>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</si>
  <si>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</si>
  <si>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</si>
  <si>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</si>
  <si>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</si>
  <si>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</si>
  <si>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</si>
  <si>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</si>
  <si>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</si>
  <si>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</si>
  <si>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</si>
  <si>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</si>
  <si>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</si>
  <si>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</si>
  <si>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</si>
  <si>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</si>
  <si>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</si>
  <si>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</si>
  <si>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</si>
  <si>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</si>
  <si>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</si>
  <si>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</si>
  <si>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</si>
  <si>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</si>
  <si>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</si>
  <si>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</si>
  <si>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</si>
  <si>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</si>
  <si>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</si>
  <si>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</si>
  <si>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</si>
  <si>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</si>
  <si>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</si>
  <si>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</si>
  <si>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</si>
  <si>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</si>
  <si>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</si>
  <si>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</si>
  <si>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</si>
  <si>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</si>
  <si>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</si>
  <si>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</si>
  <si>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</si>
  <si>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</si>
  <si>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</si>
  <si>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</si>
  <si>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</si>
  <si>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</si>
  <si>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</si>
  <si>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</si>
  <si>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</si>
  <si>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</si>
  <si>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</si>
  <si>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</si>
  <si>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</si>
  <si>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</si>
  <si>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</si>
  <si>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</si>
  <si>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</si>
  <si>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</si>
  <si>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</si>
  <si>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</si>
  <si>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</si>
  <si>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</si>
  <si>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</si>
  <si>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</si>
  <si>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</si>
  <si>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</si>
  <si>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</si>
  <si>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</si>
  <si>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</si>
  <si>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</si>
  <si>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</si>
  <si>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</si>
  <si>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</si>
  <si>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</si>
  <si>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</si>
  <si>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</si>
  <si>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</si>
  <si>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</si>
  <si>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</si>
  <si>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</si>
  <si>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</si>
  <si>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</si>
  <si>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</si>
  <si>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</si>
  <si>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</si>
  <si>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</si>
  <si>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</si>
  <si>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</si>
  <si>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</si>
  <si>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</si>
  <si>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</si>
  <si>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</si>
  <si>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</si>
  <si>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</si>
  <si>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</si>
  <si>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</si>
  <si>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</si>
  <si>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</si>
  <si>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</si>
  <si>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</si>
  <si>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</si>
  <si>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</si>
  <si>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</si>
  <si>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</si>
  <si>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</si>
  <si>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</si>
  <si>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</si>
  <si>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</si>
  <si>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</si>
  <si>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</si>
  <si>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</si>
  <si>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</si>
  <si>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</si>
  <si>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</si>
  <si>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</si>
  <si>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</si>
  <si>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</si>
  <si>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</si>
  <si>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</si>
  <si>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</si>
  <si>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</si>
  <si>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</si>
  <si>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</si>
  <si>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</si>
  <si>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</si>
  <si>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</si>
  <si>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</si>
  <si>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</si>
  <si>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</si>
  <si>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</si>
  <si>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</si>
  <si>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</si>
  <si>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</si>
  <si>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</si>
  <si>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</si>
  <si>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</si>
  <si>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</si>
  <si>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</si>
  <si>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</si>
  <si>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</si>
  <si>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</si>
  <si>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</si>
  <si>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</si>
  <si>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</si>
  <si>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</si>
  <si>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</si>
  <si>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</si>
  <si>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</si>
  <si>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</si>
  <si>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</si>
  <si>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</si>
  <si>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</si>
  <si>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</si>
  <si>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</si>
  <si>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</si>
  <si>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</si>
  <si>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</si>
  <si>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</si>
  <si>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</si>
  <si>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</si>
  <si>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</si>
  <si>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</si>
  <si>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</si>
  <si>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</si>
  <si>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</si>
  <si>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</si>
  <si>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</si>
  <si>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</si>
  <si>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</si>
  <si>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</si>
  <si>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</si>
  <si>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</si>
  <si>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</si>
  <si>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</si>
  <si>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</si>
  <si>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</si>
  <si>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</si>
  <si>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</si>
  <si>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</si>
  <si>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</si>
  <si>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</si>
  <si>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</si>
  <si>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</si>
  <si>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</si>
  <si>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</si>
  <si>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</si>
  <si>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</si>
  <si>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</si>
  <si>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</si>
  <si>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</si>
  <si>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</si>
  <si>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</si>
  <si>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</si>
  <si>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</si>
  <si>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</si>
  <si>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</si>
  <si>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</si>
  <si>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</si>
  <si>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</si>
  <si>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</si>
  <si>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</si>
  <si>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</si>
  <si>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</si>
  <si>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</si>
  <si>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</si>
  <si>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</si>
  <si>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</si>
  <si>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</si>
  <si>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</si>
  <si>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</si>
  <si>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</si>
  <si>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</si>
  <si>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</si>
  <si>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</si>
  <si>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</si>
  <si>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</si>
  <si>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</si>
  <si>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</si>
  <si>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</si>
  <si>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</si>
  <si>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</si>
  <si>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</si>
  <si>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</si>
  <si>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</si>
  <si>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</si>
  <si>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</si>
  <si>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</si>
  <si>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</si>
  <si>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</si>
  <si>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</si>
  <si>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</si>
  <si>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</si>
  <si>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</si>
  <si>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</si>
  <si>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</si>
  <si>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</si>
  <si>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</si>
  <si>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</si>
  <si>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</si>
  <si>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</si>
  <si>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</si>
  <si>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</si>
  <si>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</si>
  <si>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</si>
  <si>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</si>
  <si>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</si>
  <si>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</si>
  <si>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</si>
  <si>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</si>
  <si>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</si>
  <si>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</si>
  <si>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</si>
  <si>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</si>
  <si>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</si>
  <si>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</si>
  <si>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</si>
  <si>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</si>
  <si>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</si>
  <si>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</si>
  <si>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</si>
  <si>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</si>
  <si>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</si>
  <si>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</si>
  <si>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</si>
  <si>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</si>
  <si>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</si>
  <si>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</si>
  <si>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</si>
  <si>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</si>
  <si>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</si>
  <si>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</si>
  <si>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</si>
  <si>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</si>
  <si>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</si>
  <si>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</si>
  <si>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</si>
  <si>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</si>
  <si>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</si>
  <si>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</si>
  <si>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</si>
  <si>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</si>
  <si>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</si>
  <si>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</si>
  <si>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</si>
  <si>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</si>
  <si>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</si>
  <si>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</si>
  <si>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</si>
  <si>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</si>
  <si>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</si>
  <si>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</si>
  <si>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</si>
  <si>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</si>
  <si>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</si>
  <si>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</si>
  <si>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</si>
  <si>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</si>
  <si>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</si>
  <si>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</si>
  <si>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</si>
  <si>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</si>
  <si>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</si>
  <si>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</si>
  <si>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</si>
  <si>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</si>
  <si>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</si>
  <si>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</si>
  <si>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</si>
  <si>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</si>
  <si>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</si>
  <si>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</si>
  <si>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</si>
  <si>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</si>
  <si>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</si>
  <si>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</si>
  <si>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</si>
  <si>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</si>
  <si>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</si>
  <si>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</si>
  <si>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</si>
  <si>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</si>
  <si>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</si>
  <si>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</si>
  <si>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</si>
  <si>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</si>
  <si>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</si>
  <si>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</si>
  <si>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</si>
  <si>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</si>
  <si>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</si>
  <si>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</si>
  <si>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</si>
  <si>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</si>
  <si>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</si>
  <si>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</si>
  <si>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</si>
  <si>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</si>
  <si>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</si>
  <si>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</si>
  <si>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</si>
  <si>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</si>
  <si>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</si>
  <si>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</si>
  <si>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</si>
  <si>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Белов Н.С.</t>
  </si>
  <si>
    <t>11:06</t>
  </si>
  <si>
    <t>С учётом клиники, данных каг и коронарографии совместно с д/кардиологом принято решение о реканализации ПКА в экстренном порядке.</t>
  </si>
  <si>
    <t xml:space="preserve">Сбалансированный </t>
  </si>
  <si>
    <t xml:space="preserve">неровности контуров </t>
  </si>
  <si>
    <t>тандемные стенозы проксимального сегмента до 50%, на границе проксимального и среднего сегментов эксцентричный стеноз до 50%, стеноз устья ДВ до 50%, стенозы среднего сегмента до 30%, стенозы апикального сегмента до 30%.  Антеградный кровоток  TIMI III.</t>
  </si>
  <si>
    <t>девиация на уровне среднего сегмента со стенозом до 50%. Стеноз прокс/3 крупной ВТК до 30%, стеноз средней трети ВТК до 50%. Антеградный кровоток  TIMI III.</t>
  </si>
  <si>
    <t xml:space="preserve">1) Контроль места пункции, повязка  на руке до 6 ч. </t>
  </si>
  <si>
    <t>Устье ПКА катетеризировано проводниковым катетером Launcher JR 4.0 6Fr. Коронарный проводник shunmei (1 шт) проведен в дистальный сегмент ПКА. Предилатация окклюзирующего стеноза БК Колибри 2,0-15 мм, давлением 12 атм. В зону стенозов среднего сегмента с частичным покрытием проксимального сегмента ПКА последовательно с оверлапингом имплантированы стент DES Resolute Integrity 2,5-30 мм, DES Resolute Integrity 2,75-18 мм  и DES Resolute Integrity 3,0-15 мм, давлением по 12 атм. Постдилатация и оптимизация стентов на всём протяжении БК  от стента 3.0 - 15, давлением до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востановлен до TIMI III. Пациент в стабильном состоянии транспортируется в ПРИТ для дальнейшего наблюдения и лечения.</t>
  </si>
  <si>
    <t>острая тотальная окклюзия на уровне проксимального сегмента, стенозы среднего сегмента 70%,  стеноз дистального сегмента до 30%. Антеградный кровоток  TIMI 0. TTG1. Rentrop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</si>
</sst>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37" sqref="L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0.69097222222222221</v>
      </c>
      <c r="C10" s="55"/>
      <c r="D10" s="95" t="s">
        <v>173</v>
      </c>
      <c r="E10" s="93"/>
      <c r="F10" s="93"/>
      <c r="G10" s="24" t="s">
        <v>141</v>
      </c>
      <c r="H10" s="26"/>
    </row>
    <row r="11" spans="1:8" ht="17.25" thickTop="1" thickBot="1">
      <c r="A11" s="89" t="s">
        <v>192</v>
      </c>
      <c r="B11" s="203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29489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28708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3720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7.0679999999999996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529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26" t="s">
        <v>530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8"/>
      <c r="C23" s="228"/>
      <c r="D23" s="228"/>
      <c r="E23" s="228"/>
      <c r="F23" s="228"/>
      <c r="G23" s="228"/>
      <c r="H23" s="229"/>
    </row>
    <row r="24" spans="1:8" ht="14.45" customHeight="1">
      <c r="A24" s="6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38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40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9" t="s">
        <v>272</v>
      </c>
      <c r="B27" s="226" t="s">
        <v>531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38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32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33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9" t="s">
        <v>273</v>
      </c>
      <c r="B32" s="226" t="s">
        <v>534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8"/>
      <c r="C33" s="228"/>
      <c r="D33" s="228"/>
      <c r="E33" s="228"/>
      <c r="F33" s="228"/>
      <c r="G33" s="228"/>
      <c r="H33" s="229"/>
    </row>
    <row r="34" spans="1:8" ht="15.6" customHeight="1">
      <c r="A34" s="38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38"/>
      <c r="B35" s="228"/>
      <c r="C35" s="228"/>
      <c r="D35" s="228"/>
      <c r="E35" s="228"/>
      <c r="F35" s="228"/>
      <c r="G35" s="228"/>
      <c r="H35" s="229"/>
    </row>
    <row r="36" spans="1:8" ht="15.6" customHeight="1">
      <c r="A36" s="38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527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5"/>
      <c r="C49" s="206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N28" sqref="N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1" t="s">
        <v>216</v>
      </c>
      <c r="D8" s="241"/>
      <c r="E8" s="241"/>
      <c r="F8" s="190">
        <v>3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1"/>
      <c r="D9" s="241"/>
      <c r="E9" s="241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9"/>
      <c r="C10" s="245"/>
      <c r="D10" s="245"/>
      <c r="E10" s="245"/>
      <c r="F10" s="193"/>
      <c r="G10" s="118"/>
      <c r="H10" s="39"/>
    </row>
    <row r="11" spans="1:8">
      <c r="A11" s="192"/>
      <c r="B11" s="196"/>
      <c r="C11" s="199">
        <f>SUM(F8:F10)</f>
        <v>3</v>
      </c>
      <c r="H11" s="39"/>
    </row>
    <row r="12" spans="1:8" ht="18.75">
      <c r="A12" s="75" t="s">
        <v>191</v>
      </c>
      <c r="B12" s="20">
        <f>КАГ!B8</f>
        <v>45574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0.69097222222222221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0.72916666666666663</v>
      </c>
      <c r="C14" s="12"/>
      <c r="D14" s="95" t="s">
        <v>173</v>
      </c>
      <c r="E14" s="93"/>
      <c r="F14" s="93"/>
      <c r="G14" s="80" t="str">
        <f>КАГ!G10</f>
        <v>Черткова О.Н.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3.819444444444442E-2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Белов Н.С.</v>
      </c>
      <c r="C16" s="200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29489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44</v>
      </c>
      <c r="H18" s="39"/>
    </row>
    <row r="19" spans="1:8" ht="14.45" customHeight="1">
      <c r="A19" s="15" t="s">
        <v>12</v>
      </c>
      <c r="B19" s="68">
        <f>КАГ!B14</f>
        <v>28708</v>
      </c>
      <c r="C19" s="69"/>
      <c r="D19" s="69"/>
      <c r="E19" s="69"/>
      <c r="F19" s="69"/>
      <c r="G19" s="165" t="s">
        <v>399</v>
      </c>
      <c r="H19" s="180" t="str">
        <f>КАГ!H15</f>
        <v>11:06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3720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7.0679999999999996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0.69305555555555554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9" t="s">
        <v>533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46" t="s">
        <v>532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60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2" t="s">
        <v>371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 
Бассейн ПНА:   тандемные стенозы проксимального сегмента до 50%, на границе проксимального и среднего сегментов эксцентричный стеноз до 50%, стеноз устья ДВ до 50%, стенозы среднего сегмента до 30%, стенозы апикального сегмента до 30%.  Антеградный кровоток  TIMI III.
Бассейн  ОА:   девиация на уровне среднего сегмента со стенозом до 50%. Стеноз прокс/3 крупной ВТК до 30%, стеноз средней трети ВТК до 50%. Антеградный кровоток  TIMI III.
Бассейн ПКА:   острая тотальная окклюзия на уровне проксимального сегмента, стенозы среднего сегмента 70%,  стеноз дистального сегмента до 30%. Антеградный кровоток  TIMI 0. TTG1. Rentrop 0.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45574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Белов Н.С.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29489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44</v>
      </c>
    </row>
    <row r="7" spans="1:4">
      <c r="A7" s="38"/>
      <c r="C7" s="101" t="s">
        <v>12</v>
      </c>
      <c r="D7" s="103">
        <f>КАГ!$B$14</f>
        <v>28708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45574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331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4" t="s">
        <v>329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444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448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415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Shunmei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4.0</v>
      </c>
      <c r="U2" s="115" t="str">
        <f>IFERROR(INDEX(Расходка[Наименование расходного материала],MATCH(Расходка[[#This Row],[№]],Поиск_расходки[Индекс4],0)),"")</f>
        <v>Launcher 6F JL 4.0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1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1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1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1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2024-10-09T15:05:12Z</cp:lastPrinted>
  <dcterms:created xsi:type="dcterms:W3CDTF">2015-06-05T18:19:34Z</dcterms:created>
  <dcterms:modified xsi:type="dcterms:W3CDTF">2024-10-09T15:05:13Z</dcterms:modified>
</cp:coreProperties>
</file>