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7" i="9"/>
  <c r="B19" i="9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44" i="1"/>
  <c r="S70" i="1"/>
  <c r="S45" i="1"/>
  <c r="S64" i="1"/>
  <c r="H75" i="1"/>
  <c r="U65" i="1" s="1"/>
  <c r="S75" i="1"/>
  <c r="S49" i="1"/>
  <c r="S62" i="1"/>
  <c r="S57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19" i="1"/>
  <c r="S23" i="1"/>
  <c r="S7" i="1"/>
  <c r="S38" i="1"/>
  <c r="S16" i="1"/>
  <c r="S26" i="1"/>
  <c r="S9" i="1"/>
  <c r="S24" i="1"/>
  <c r="S18" i="1"/>
  <c r="S17" i="1"/>
  <c r="S33" i="1"/>
  <c r="S32" i="1"/>
  <c r="S34" i="1" l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54" i="1"/>
  <c r="W55" i="1"/>
  <c r="W66" i="1"/>
  <c r="W65" i="1"/>
  <c r="W52" i="1"/>
  <c r="W68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0" i="1" l="1"/>
  <c r="W53" i="1"/>
  <c r="W64" i="1"/>
  <c r="W46" i="1"/>
  <c r="W57" i="1"/>
  <c r="W47" i="1"/>
  <c r="W39" i="1"/>
  <c r="V50" i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53" i="1"/>
  <c r="X32" i="1"/>
  <c r="X67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P39" i="1"/>
  <c r="N69" i="1"/>
  <c r="G64" i="1"/>
  <c r="M54" i="1"/>
  <c r="M55" i="1" s="1"/>
  <c r="L51" i="1"/>
  <c r="L52" i="1" s="1"/>
  <c r="L53" i="1" s="1"/>
  <c r="X72" i="1" l="1"/>
  <c r="X23" i="1"/>
  <c r="X37" i="1"/>
  <c r="X11" i="1"/>
  <c r="X24" i="1"/>
  <c r="X65" i="1"/>
  <c r="X54" i="1"/>
  <c r="X13" i="1"/>
  <c r="X71" i="1"/>
  <c r="X48" i="1"/>
  <c r="X4" i="1"/>
  <c r="X59" i="1"/>
  <c r="X6" i="1"/>
  <c r="X73" i="1"/>
  <c r="X9" i="1"/>
  <c r="X39" i="1"/>
  <c r="X29" i="1"/>
  <c r="X41" i="1"/>
  <c r="X18" i="1"/>
  <c r="X3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<sst xmlns="http://schemas.openxmlformats.org/spreadsheetml/2006/main" count="888" uniqueCount="537">
  <si>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</si>
  <si>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</si>
  <si>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</si>
  <si>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</si>
  <si>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</si>
  <si>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</si>
  <si>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</si>
  <si>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</si>
  <si>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</si>
  <si>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</si>
  <si>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</si>
  <si>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</si>
  <si>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</si>
  <si>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</si>
  <si>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</si>
  <si>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</si>
  <si>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</si>
  <si>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</si>
  <si>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</si>
  <si>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</si>
  <si>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</si>
  <si>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</si>
  <si>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</si>
  <si>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</si>
  <si>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</si>
  <si>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</si>
  <si>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</si>
  <si>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</si>
  <si>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</si>
  <si>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</si>
  <si>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</si>
  <si>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</si>
  <si>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</si>
  <si>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</si>
  <si>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</si>
  <si>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</si>
  <si>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</si>
  <si>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</si>
  <si>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</si>
  <si>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</si>
  <si>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</si>
  <si>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</si>
  <si>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</si>
  <si>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</si>
  <si>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</si>
  <si>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</si>
  <si>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</si>
  <si>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</si>
  <si>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</si>
  <si>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</si>
  <si>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</si>
  <si>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</si>
  <si>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</si>
  <si>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</si>
  <si>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</si>
  <si>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</si>
  <si>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</si>
  <si>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</si>
  <si>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</si>
  <si>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</si>
  <si>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</si>
  <si>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</si>
  <si>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</si>
  <si>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</si>
  <si>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</si>
  <si>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</si>
  <si>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</si>
  <si>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</si>
  <si>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</si>
  <si>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</si>
  <si>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</si>
  <si>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</si>
  <si>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</si>
  <si>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</si>
  <si>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</si>
  <si>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</si>
  <si>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</si>
  <si>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</si>
  <si>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</si>
  <si>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</si>
  <si>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</si>
  <si>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</si>
  <si>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</si>
  <si>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</si>
  <si>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</si>
  <si>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</si>
  <si>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</si>
  <si>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</si>
  <si>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</si>
  <si>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</si>
  <si>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</si>
  <si>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</si>
  <si>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</si>
  <si>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</si>
  <si>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</si>
  <si>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</si>
  <si>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</si>
  <si>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</si>
  <si>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</si>
  <si>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</si>
  <si>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</si>
  <si>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</si>
  <si>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</si>
  <si>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</si>
  <si>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</si>
  <si>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</si>
  <si>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</si>
  <si>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</si>
  <si>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</si>
  <si>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</si>
  <si>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</si>
  <si>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</si>
  <si>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</si>
  <si>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</si>
  <si>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</si>
  <si>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</si>
  <si>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</si>
  <si>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</si>
  <si>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</si>
  <si>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</si>
  <si>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</si>
  <si>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</si>
  <si>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</si>
  <si>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</si>
  <si>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</si>
  <si>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</si>
  <si>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</si>
  <si>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</si>
  <si>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</si>
  <si>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</si>
  <si>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</si>
  <si>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</si>
  <si>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</si>
  <si>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</si>
  <si>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</si>
  <si>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</si>
  <si>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</si>
  <si>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</si>
  <si>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</si>
  <si>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</si>
  <si>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</si>
  <si>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</si>
  <si>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</si>
  <si>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</si>
  <si>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</si>
  <si>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</si>
  <si>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</si>
  <si>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</si>
  <si>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</si>
  <si>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</si>
  <si>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</si>
  <si>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</si>
  <si>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</si>
  <si>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</si>
  <si>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</si>
  <si>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</si>
  <si>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</si>
  <si>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</si>
  <si>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</si>
  <si>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</si>
  <si>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</si>
  <si>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</si>
  <si>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</si>
  <si>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</si>
  <si>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</si>
  <si>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</si>
  <si>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</si>
  <si>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</si>
  <si>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</si>
  <si>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</si>
  <si>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</si>
  <si>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</si>
  <si>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</si>
  <si>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</si>
  <si>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</si>
  <si>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</si>
  <si>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</si>
  <si>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</si>
  <si>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</si>
  <si>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</si>
  <si>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</si>
  <si>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</si>
  <si>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</si>
  <si>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</si>
  <si>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</si>
  <si>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</si>
  <si>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</si>
  <si>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</si>
  <si>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</si>
  <si>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</si>
  <si>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</si>
  <si>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</si>
  <si>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</si>
  <si>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</si>
  <si>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</si>
  <si>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</si>
  <si>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</si>
  <si>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</si>
  <si>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</si>
  <si>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</si>
  <si>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</si>
  <si>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</si>
  <si>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</si>
  <si>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</si>
  <si>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</si>
  <si>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</si>
  <si>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</si>
  <si>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</si>
  <si>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</si>
  <si>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</si>
  <si>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</si>
  <si>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</si>
  <si>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</si>
  <si>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</si>
  <si>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</si>
  <si>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</si>
  <si>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</si>
  <si>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</si>
  <si>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</si>
  <si>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</si>
  <si>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</si>
  <si>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</si>
  <si>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</si>
  <si>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</si>
  <si>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</si>
  <si>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</si>
  <si>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</si>
  <si>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</si>
  <si>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</si>
  <si>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</si>
  <si>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</si>
  <si>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</si>
  <si>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</si>
  <si>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</si>
  <si>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</si>
  <si>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</si>
  <si>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</si>
  <si>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</si>
  <si>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</si>
  <si>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</si>
  <si>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</si>
  <si>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</si>
  <si>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</si>
  <si>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</si>
  <si>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</si>
  <si>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</si>
  <si>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</si>
  <si>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</si>
  <si>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</si>
  <si>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</si>
  <si>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</si>
  <si>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</si>
  <si>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</si>
  <si>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</si>
  <si>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</si>
  <si>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</si>
  <si>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</si>
  <si>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</si>
  <si>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</si>
  <si>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</si>
  <si>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</si>
  <si>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</si>
  <si>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</si>
  <si>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</si>
  <si>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</si>
  <si>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</si>
  <si>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</si>
  <si>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</si>
  <si>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</si>
  <si>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</si>
  <si>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</si>
  <si>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</si>
  <si>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</si>
  <si>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</si>
  <si>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</si>
  <si>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</si>
  <si>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</si>
  <si>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</si>
  <si>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</si>
  <si>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</si>
  <si>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</si>
  <si>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</si>
  <si>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</si>
  <si>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</si>
  <si>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</si>
  <si>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</si>
  <si>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</si>
  <si>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</si>
  <si>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</si>
  <si>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</si>
  <si>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</si>
  <si>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</si>
  <si>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</si>
  <si>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</si>
  <si>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</si>
  <si>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</si>
  <si>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</si>
  <si>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</si>
  <si>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</si>
  <si>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</si>
  <si>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</si>
  <si>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</si>
  <si>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</si>
  <si>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</si>
  <si>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</si>
  <si>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</si>
  <si>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</si>
  <si>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</si>
  <si>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</si>
  <si>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</si>
  <si>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</si>
  <si>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</si>
  <si>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</si>
  <si>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</si>
  <si>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</si>
  <si>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</si>
  <si>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</si>
  <si>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</si>
  <si>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</si>
  <si>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</si>
  <si>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</si>
  <si>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</si>
  <si>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</si>
  <si>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</si>
  <si>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</si>
  <si>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</si>
  <si>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</si>
  <si>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</si>
  <si>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</si>
  <si>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</si>
  <si>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</si>
  <si>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</si>
  <si>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</si>
  <si>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</si>
  <si>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</si>
  <si>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</si>
  <si>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</si>
  <si>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</si>
  <si>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</si>
  <si>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</si>
  <si>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</si>
  <si>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</si>
  <si>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</si>
  <si>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</si>
  <si>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</si>
  <si>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</si>
  <si>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</si>
  <si>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</si>
  <si>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</si>
  <si>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</si>
  <si>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</si>
  <si>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</si>
  <si>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</si>
  <si>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</si>
  <si>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</si>
  <si>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</si>
  <si>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</si>
  <si>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</si>
  <si>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</si>
  <si>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</si>
  <si>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</si>
  <si>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</si>
  <si>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</si>
  <si>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</si>
  <si>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</si>
  <si>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</si>
  <si>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</si>
  <si>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</si>
  <si>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</si>
  <si>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</si>
  <si>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</si>
  <si>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</si>
  <si>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</si>
  <si>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</si>
  <si>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</si>
  <si>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</si>
  <si>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</si>
  <si>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</si>
  <si>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</si>
  <si>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</si>
  <si>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</si>
  <si>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</si>
  <si>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</si>
  <si>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</si>
  <si>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</si>
  <si>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</si>
  <si>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</si>
  <si>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</si>
  <si>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</si>
  <si>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</si>
  <si>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</si>
  <si>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</si>
  <si>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</si>
  <si>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</si>
  <si>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</si>
  <si>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</si>
  <si>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</si>
  <si>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</si>
  <si>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</si>
  <si>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</si>
  <si>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</si>
  <si>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</si>
  <si>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</si>
  <si>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</si>
  <si>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</si>
  <si>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</si>
  <si>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</si>
  <si>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</si>
  <si>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</si>
  <si>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</si>
  <si>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</si>
  <si>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</si>
  <si>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</si>
  <si>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</si>
  <si>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</si>
  <si>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</si>
  <si>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</si>
  <si>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</si>
  <si>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</si>
  <si>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</si>
  <si>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</si>
  <si>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</si>
  <si>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</si>
  <si>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</si>
  <si>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</si>
  <si>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</si>
  <si>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</si>
  <si>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</si>
  <si>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</si>
  <si>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</si>
  <si>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</si>
  <si>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</si>
  <si>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</si>
  <si>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</si>
  <si>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</si>
  <si>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</si>
  <si>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</si>
  <si>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</si>
  <si>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</si>
  <si>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</si>
  <si>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</si>
  <si>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</si>
  <si>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</si>
  <si>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</si>
  <si>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</si>
  <si>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</si>
  <si>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</si>
  <si>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</si>
  <si>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</si>
  <si>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</si>
  <si>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</si>
  <si>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</si>
  <si>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</si>
  <si>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</si>
  <si>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</si>
  <si>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</si>
  <si>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</si>
  <si>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</si>
  <si>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</si>
  <si>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</si>
  <si>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</si>
  <si>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</si>
  <si>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</si>
  <si>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</si>
  <si>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</si>
  <si>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</si>
  <si>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</si>
  <si>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</si>
  <si>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</si>
  <si>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</si>
  <si>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</si>
  <si>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</si>
  <si>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</si>
  <si>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</si>
  <si>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</si>
  <si>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</si>
  <si>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</si>
  <si>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</si>
  <si>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</si>
  <si>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</si>
  <si>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</si>
  <si>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</si>
  <si>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</si>
  <si>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</si>
  <si>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</si>
  <si>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</si>
  <si>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</si>
  <si>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</si>
  <si>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</si>
  <si>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</si>
  <si>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</si>
  <si>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</si>
  <si>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</si>
  <si>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</si>
  <si>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</si>
  <si>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</si>
  <si>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</si>
  <si>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</si>
  <si>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</si>
  <si>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</si>
  <si>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</si>
  <si>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</si>
  <si>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</si>
  <si>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</si>
  <si>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</si>
  <si>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</si>
  <si>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</si>
  <si>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</si>
  <si>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</si>
  <si>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</si>
  <si>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</si>
  <si>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</si>
  <si>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</si>
  <si>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</si>
  <si>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</si>
  <si>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</si>
  <si>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</si>
  <si>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</si>
  <si>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</si>
  <si>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</si>
  <si>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</si>
  <si>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</si>
  <si>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</si>
  <si>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</si>
  <si>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 xml:space="preserve">1) Контроль места пункции, повязка  на руке до 6 ч. </t>
  </si>
  <si>
    <t>10 ml</t>
  </si>
  <si>
    <t>1,5 - 10</t>
  </si>
  <si>
    <t>3,25 - 15</t>
  </si>
  <si>
    <t>Правый</t>
  </si>
  <si>
    <t>Устье ствола ЛКА катетеризировано проводниковым катетером Launcher EBU 3.5 6Fr. Коронарный проводник shunmei (1 шт) проведен в дистальный сегмент ПНА, fielder (1 шт) - в дистальный сегмент ДВ. Предилатация значимого стеноза ПНА  БК Колибри 2,5-15 мм, давлением 12 атм. В зону стенозов среднего сегмента с частичным покрытием проксимального сегмента и всех значимых стенозов ПНА последовательно с оверлапингом имплантированы стент DES Resolute Integrity 2,5-22 мм и DES Resolute Integrity 3,0-38 мм, давлением по 14 атм. Постдилатация и оптимизация стентов на всём протяжении БК NC Аксиома  от стента 3.25 - 15, давлением до 14 атм. Рекроссинг проводников. Дилатация ячейки стента и устья крупной ДВ БК  Колибри 1,5-15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 TIMI III. ДВ контрастируется полном объёме, резидуальный устьевой стеноз до 50%.  Пациент в стабильном состоянии транспортируется в ПРИТ для дальнейшего наблюдения и лечения.</t>
  </si>
  <si>
    <t>Бондарь К.В.</t>
  </si>
  <si>
    <t>11:18</t>
  </si>
  <si>
    <t>каьциноз, стеноз ср/3 тело ствола ЛКА 30%, стеноз в зоне бифуркации 80%</t>
  </si>
  <si>
    <t>выраженный кальциноз проксимального сегмента, стеноз устья 90%, стеноз проксимального сегмента 90%, стеноз средней трети ОА 70%. Антеградный кровоток  TIMI III.</t>
  </si>
  <si>
    <r>
      <t xml:space="preserve">выраженный кальциноз проксимального и среднего сегментов. Стеноз устья 90%, стеноз проксимального сегмента 90%, тот час от 1СВ определяеотся </t>
    </r>
    <r>
      <rPr>
        <b/>
        <i/>
        <sz val="11"/>
        <color theme="1"/>
        <rFont val="Arial Narrow"/>
        <family val="2"/>
        <charset val="204"/>
      </rPr>
      <t>тотальная окклюзия</t>
    </r>
    <r>
      <rPr>
        <sz val="11"/>
        <color theme="1"/>
        <rFont val="Arial Narrow"/>
        <family val="2"/>
        <charset val="204"/>
      </rPr>
      <t>. Дистаьный сегмент конрастируется за счёт внутрисистемных колатералей.  Антеградный кровоток  TIMI 0.</t>
    </r>
  </si>
  <si>
    <r>
      <t xml:space="preserve">кальциноз, стеноз устья 80%, стенозы проксимального сегмента 70%, на границе среднего и дистального сегментов определяется </t>
    </r>
    <r>
      <rPr>
        <b/>
        <i/>
        <sz val="11"/>
        <color theme="1"/>
        <rFont val="Arial Narrow"/>
        <family val="2"/>
        <charset val="204"/>
      </rPr>
      <t>тотальная окклюзия.</t>
    </r>
    <r>
      <rPr>
        <sz val="11"/>
        <color theme="1"/>
        <rFont val="Arial Narrow"/>
        <family val="2"/>
        <charset val="204"/>
      </rPr>
      <t xml:space="preserve"> ЗМЖВ и ЗБВ контрастируется ретроградно за счёт бассейна ЛКА.  Антеградный кровоток по ПКА  TIMI 0.</t>
    </r>
  </si>
  <si>
    <t>С учётом крайне тяжёлого кальцинированного трёхсосудистого поражения коронарного русла с вовлечением бифуркации ствола ЛКА выполнение ЧКВ на коронарных артерии сопряжено с высоким риском развития тяжёлых  периоперационных осложнений и смерти.  Консервативная стратегия!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</si>
</sst>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b/>
      <i/>
      <sz val="11"/>
      <color theme="1"/>
      <name val="Arial Narrow"/>
      <family val="2"/>
      <charset val="204"/>
    </font>
    <font>
      <sz val="10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" fillId="7" borderId="0" xfId="5" applyAlignment="1">
      <alignment horizontal="justify" vertical="top" wrapText="1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57" fillId="0" borderId="0" xfId="0" applyFont="1" applyAlignment="1" applyProtection="1">
      <alignment horizontal="justify" vertical="top" wrapText="1"/>
      <protection locked="0"/>
    </xf>
    <xf numFmtId="0" fontId="57" fillId="0" borderId="13" xfId="0" applyFont="1" applyBorder="1" applyAlignment="1" applyProtection="1">
      <alignment horizontal="justify" vertical="top" wrapText="1"/>
      <protection locked="0"/>
    </xf>
    <xf numFmtId="0" fontId="57" fillId="0" borderId="3" xfId="0" applyFont="1" applyBorder="1" applyAlignment="1" applyProtection="1">
      <alignment horizontal="justify" vertical="top" wrapText="1"/>
      <protection locked="0"/>
    </xf>
    <xf numFmtId="0" fontId="57" fillId="0" borderId="9" xfId="0" applyFont="1" applyBorder="1" applyAlignment="1" applyProtection="1">
      <alignment horizontal="justify" vertical="top" wrapText="1"/>
      <protection locked="0"/>
    </xf>
    <xf numFmtId="0" fontId="61" fillId="0" borderId="5" xfId="0" applyFont="1" applyBorder="1" applyAlignment="1" applyProtection="1">
      <alignment horizontal="justify" vertical="top" wrapText="1"/>
      <protection locked="0"/>
    </xf>
    <xf numFmtId="0" fontId="61" fillId="0" borderId="11" xfId="0" applyFont="1" applyBorder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20" fontId="26" fillId="8" borderId="18" xfId="6" applyNumberFormat="1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5" fillId="0" borderId="0" xfId="0" applyFont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37" sqref="J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0.63541666666666663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0.66666666666666663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48" t="s">
        <v>530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14711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84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30001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531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2670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5.0730000000000004</v>
      </c>
    </row>
    <row r="18" spans="1:8" ht="14.45" customHeight="1">
      <c r="A18" s="57" t="s">
        <v>188</v>
      </c>
      <c r="B18" s="87" t="s">
        <v>528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532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22" t="s">
        <v>534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17"/>
      <c r="C23" s="217"/>
      <c r="D23" s="217"/>
      <c r="E23" s="217"/>
      <c r="F23" s="217"/>
      <c r="G23" s="217"/>
      <c r="H23" s="224"/>
    </row>
    <row r="24" spans="1:8" ht="14.45" customHeight="1">
      <c r="A24" s="60"/>
      <c r="B24" s="217"/>
      <c r="C24" s="217"/>
      <c r="D24" s="217"/>
      <c r="E24" s="217"/>
      <c r="F24" s="217"/>
      <c r="G24" s="217"/>
      <c r="H24" s="224"/>
    </row>
    <row r="25" spans="1:8" ht="14.45" customHeight="1">
      <c r="A25" s="38"/>
      <c r="B25" s="217"/>
      <c r="C25" s="217"/>
      <c r="D25" s="217"/>
      <c r="E25" s="217"/>
      <c r="F25" s="217"/>
      <c r="G25" s="217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2" t="s">
        <v>533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17"/>
      <c r="C28" s="217"/>
      <c r="D28" s="217"/>
      <c r="E28" s="217"/>
      <c r="F28" s="217"/>
      <c r="G28" s="217"/>
      <c r="H28" s="224"/>
    </row>
    <row r="29" spans="1:8" ht="14.45" customHeight="1">
      <c r="A29" s="38"/>
      <c r="B29" s="217"/>
      <c r="C29" s="217"/>
      <c r="D29" s="217"/>
      <c r="E29" s="217"/>
      <c r="F29" s="217"/>
      <c r="G29" s="217"/>
      <c r="H29" s="224"/>
    </row>
    <row r="30" spans="1:8" ht="14.45" customHeight="1">
      <c r="A30" s="32"/>
      <c r="B30" s="217"/>
      <c r="C30" s="217"/>
      <c r="D30" s="217"/>
      <c r="E30" s="217"/>
      <c r="F30" s="217"/>
      <c r="G30" s="217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2" t="s">
        <v>535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17"/>
      <c r="C33" s="217"/>
      <c r="D33" s="217"/>
      <c r="E33" s="217"/>
      <c r="F33" s="217"/>
      <c r="G33" s="217"/>
      <c r="H33" s="224"/>
    </row>
    <row r="34" spans="1:8" ht="15.6" customHeight="1">
      <c r="A34" s="38"/>
      <c r="B34" s="217"/>
      <c r="C34" s="217"/>
      <c r="D34" s="217"/>
      <c r="E34" s="217"/>
      <c r="F34" s="217"/>
      <c r="G34" s="217"/>
      <c r="H34" s="224"/>
    </row>
    <row r="35" spans="1:8" ht="14.45" customHeight="1">
      <c r="A35" s="38"/>
      <c r="B35" s="217"/>
      <c r="C35" s="217"/>
      <c r="D35" s="217"/>
      <c r="E35" s="217"/>
      <c r="F35" s="217"/>
      <c r="G35" s="217"/>
      <c r="H35" s="224"/>
    </row>
    <row r="36" spans="1:8" ht="15.6" customHeight="1">
      <c r="A36" s="38"/>
      <c r="B36" s="217"/>
      <c r="C36" s="217"/>
      <c r="D36" s="217"/>
      <c r="E36" s="217"/>
      <c r="F36" s="217"/>
      <c r="G36" s="217"/>
      <c r="H36" s="224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49" t="s">
        <v>536</v>
      </c>
      <c r="E43" s="250"/>
      <c r="F43" s="250"/>
      <c r="G43" s="250"/>
      <c r="H43" s="251"/>
    </row>
    <row r="44" spans="1:8" ht="14.45" customHeight="1">
      <c r="A44" s="35"/>
      <c r="B44" s="119"/>
      <c r="C44" s="126"/>
      <c r="D44" s="250"/>
      <c r="E44" s="250"/>
      <c r="F44" s="250"/>
      <c r="G44" s="250"/>
      <c r="H44" s="251"/>
    </row>
    <row r="45" spans="1:8" ht="14.45" customHeight="1">
      <c r="A45" s="35"/>
      <c r="B45" s="119"/>
      <c r="C45" s="126"/>
      <c r="D45" s="250"/>
      <c r="E45" s="250"/>
      <c r="F45" s="250"/>
      <c r="G45" s="250"/>
      <c r="H45" s="251"/>
    </row>
    <row r="46" spans="1:8">
      <c r="A46" s="35"/>
      <c r="B46" s="119"/>
      <c r="C46" s="126"/>
      <c r="D46" s="250"/>
      <c r="E46" s="250"/>
      <c r="F46" s="250"/>
      <c r="G46" s="250"/>
      <c r="H46" s="251"/>
    </row>
    <row r="47" spans="1:8">
      <c r="A47" s="38"/>
      <c r="C47" s="126"/>
      <c r="D47" s="250"/>
      <c r="E47" s="250"/>
      <c r="F47" s="250"/>
      <c r="G47" s="250"/>
      <c r="H47" s="251"/>
    </row>
    <row r="48" spans="1:8">
      <c r="A48" s="38"/>
      <c r="C48" s="126"/>
      <c r="D48" s="250"/>
      <c r="E48" s="250"/>
      <c r="F48" s="250"/>
      <c r="G48" s="250"/>
      <c r="H48" s="251"/>
    </row>
    <row r="49" spans="1:13">
      <c r="A49" s="38"/>
      <c r="B49" s="204"/>
      <c r="C49" s="205"/>
      <c r="D49" s="250"/>
      <c r="E49" s="250"/>
      <c r="F49" s="250"/>
      <c r="G49" s="250"/>
      <c r="H49" s="251"/>
    </row>
    <row r="50" spans="1:13">
      <c r="A50" s="38"/>
      <c r="D50" s="250"/>
      <c r="E50" s="250"/>
      <c r="F50" s="250"/>
      <c r="G50" s="250"/>
      <c r="H50" s="251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G8" sqref="G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/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6"/>
      <c r="D8" s="236"/>
      <c r="E8" s="236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6"/>
      <c r="D9" s="236"/>
      <c r="E9" s="236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0"/>
      <c r="D10" s="240"/>
      <c r="E10" s="240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45587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0.85069444444444453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0.88888888888888884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3.8194444444444309E-2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Бондарь К.В.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14711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84</v>
      </c>
      <c r="H18" s="39"/>
    </row>
    <row r="19" spans="1:8" ht="14.45" customHeight="1">
      <c r="A19" s="15" t="s">
        <v>12</v>
      </c>
      <c r="B19" s="68">
        <f>КАГ!B14</f>
        <v>30001</v>
      </c>
      <c r="C19" s="69"/>
      <c r="D19" s="69"/>
      <c r="E19" s="69"/>
      <c r="F19" s="69"/>
      <c r="G19" s="165" t="s">
        <v>399</v>
      </c>
      <c r="H19" s="180" t="str">
        <f>КАГ!H15</f>
        <v>11:18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2670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5.0730000000000004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4" t="s">
        <v>529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41" t="s">
        <v>524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0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371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каьциноз, стеноз ср/3 тело ствола ЛКА 30%, стеноз в зоне бифуркации 80%
Бассейн ПНА:   выраженный кальциноз проксимального и среднего сегментов. Стеноз устья 90%, стеноз проксимального сегмента 90%, тот час от 1СВ определяеотся тотальная окклюзия. Дистаьный сегмент конрастируется за счёт внутрисистемных колатералей.  Антеградный кровоток  TIMI 0.
Бассейн  ОА:   выраженный кальциноз проксимального сегмента, стеноз устья 90%, стеноз проксимального сегмента 90%, стеноз средней трети ОА 70%. Антеградный кровоток  TIMI III.
Бассейн ПКА:   кальциноз, стеноз устья 80%, стенозы проксимального сегмента 70%, на границе среднего и дистального сегментов определяется тотальная окклюзия. ЗМЖВ и ЗБВ контрастируется ретроградно за счёт бассейна ЛКА.  Антеградный кровоток по ПКА 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1" sqref="G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3" t="str">
        <f>КАГ!$B$11</f>
        <v>Бондарь К.В.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14711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84</v>
      </c>
    </row>
    <row r="7" spans="1:4">
      <c r="A7" s="38"/>
      <c r="C7" s="101" t="s">
        <v>12</v>
      </c>
      <c r="D7" s="103">
        <f>КАГ!$B$14</f>
        <v>30001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526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410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515</v>
      </c>
      <c r="C19" s="182" t="s">
        <v>527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462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324</v>
      </c>
      <c r="C21" s="135" t="s">
        <v>440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1</v>
      </c>
      <c r="M56" s="116">
        <f>IF(ISNUMBER(SEARCH('Карта учёта'!$B$21,Расходка[[#This Row],[Наименование расходного материала]])),MAX($M$1:M55)+1,0)</f>
        <v>1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2024-10-22T13:21:29Z</cp:lastPrinted>
  <dcterms:created xsi:type="dcterms:W3CDTF">2015-06-05T18:19:34Z</dcterms:created>
  <dcterms:modified xsi:type="dcterms:W3CDTF">2024-10-22T13:24:05Z</dcterms:modified>
</cp:coreProperties>
</file>