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H76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2" i="1" s="1"/>
  <c r="U65" i="1"/>
  <c r="U76" i="1"/>
  <c r="U2" i="1"/>
  <c r="S12" i="1"/>
  <c r="S74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72" i="1" l="1"/>
  <c r="S59" i="1"/>
  <c r="S71" i="1"/>
  <c r="S41" i="1"/>
  <c r="S40" i="1"/>
  <c r="S35" i="1"/>
  <c r="S10" i="1"/>
  <c r="S46" i="1"/>
  <c r="S55" i="1"/>
  <c r="S61" i="1"/>
  <c r="S65" i="1"/>
  <c r="S47" i="1"/>
  <c r="S53" i="1"/>
  <c r="S42" i="1"/>
  <c r="S4" i="1"/>
  <c r="S11" i="1"/>
  <c r="S8" i="1"/>
  <c r="S67" i="1"/>
  <c r="S66" i="1"/>
  <c r="S64" i="1"/>
  <c r="S60" i="1"/>
  <c r="S54" i="1"/>
  <c r="S63" i="1"/>
  <c r="S69" i="1"/>
  <c r="S58" i="1"/>
  <c r="S73" i="1"/>
  <c r="S3" i="1"/>
  <c r="S6" i="1"/>
  <c r="S21" i="1"/>
  <c r="S31" i="1"/>
  <c r="S29" i="1"/>
  <c r="S30" i="1"/>
  <c r="S51" i="1"/>
  <c r="S39" i="1"/>
  <c r="S57" i="1"/>
  <c r="S5" i="1"/>
  <c r="S19" i="1"/>
  <c r="S23" i="1"/>
  <c r="S7" i="1"/>
  <c r="S38" i="1"/>
  <c r="S16" i="1"/>
  <c r="S9" i="1"/>
  <c r="S18" i="1"/>
  <c r="S33" i="1"/>
  <c r="S45" i="1"/>
  <c r="S49" i="1"/>
  <c r="S37" i="1"/>
  <c r="S27" i="1"/>
  <c r="S14" i="1"/>
  <c r="S22" i="1"/>
  <c r="S34" i="1"/>
  <c r="S26" i="1"/>
  <c r="S24" i="1"/>
  <c r="S17" i="1"/>
  <c r="S32" i="1"/>
  <c r="S25" i="1"/>
  <c r="S36" i="1"/>
  <c r="S13" i="1"/>
  <c r="S15" i="1"/>
  <c r="S20" i="1"/>
  <c r="S28" i="1"/>
  <c r="S44" i="1"/>
  <c r="S76" i="1"/>
  <c r="S52" i="1"/>
  <c r="S68" i="1"/>
  <c r="S50" i="1"/>
  <c r="S70" i="1"/>
  <c r="S75" i="1"/>
  <c r="S43" i="1"/>
  <c r="S48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75" i="1" s="1"/>
  <c r="W68" i="1"/>
  <c r="W57" i="1"/>
  <c r="W48" i="1"/>
  <c r="V43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50" i="1" l="1"/>
  <c r="W70" i="1"/>
  <c r="W44" i="1"/>
  <c r="V69" i="1"/>
  <c r="W71" i="1"/>
  <c r="W39" i="1"/>
  <c r="W64" i="1"/>
  <c r="W55" i="1"/>
  <c r="W41" i="1"/>
  <c r="W56" i="1"/>
  <c r="V60" i="1"/>
  <c r="V44" i="1"/>
  <c r="V63" i="1"/>
  <c r="V41" i="1"/>
  <c r="V75" i="1"/>
  <c r="V59" i="1"/>
  <c r="V45" i="1"/>
  <c r="V49" i="1"/>
  <c r="V52" i="1"/>
  <c r="V58" i="1"/>
  <c r="W42" i="1"/>
  <c r="W69" i="1"/>
  <c r="W47" i="1"/>
  <c r="W46" i="1"/>
  <c r="W53" i="1"/>
  <c r="W54" i="1"/>
  <c r="W65" i="1"/>
  <c r="W45" i="1"/>
  <c r="W40" i="1"/>
  <c r="W58" i="1"/>
  <c r="W61" i="1"/>
  <c r="V66" i="1"/>
  <c r="V64" i="1"/>
  <c r="V61" i="1"/>
  <c r="V51" i="1"/>
  <c r="V71" i="1"/>
  <c r="V50" i="1"/>
  <c r="W76" i="1"/>
  <c r="W62" i="1"/>
  <c r="W52" i="1"/>
  <c r="W74" i="1"/>
  <c r="W73" i="1"/>
  <c r="W51" i="1"/>
  <c r="W72" i="1"/>
  <c r="W43" i="1"/>
  <c r="W66" i="1"/>
  <c r="W49" i="1"/>
  <c r="W67" i="1"/>
  <c r="W63" i="1"/>
  <c r="W60" i="1"/>
  <c r="W59" i="1"/>
  <c r="V56" i="1"/>
  <c r="V39" i="1"/>
  <c r="V53" i="1"/>
  <c r="V42" i="1"/>
  <c r="V48" i="1"/>
  <c r="V65" i="1"/>
  <c r="V72" i="1"/>
  <c r="V70" i="1"/>
  <c r="V54" i="1"/>
  <c r="V47" i="1"/>
  <c r="V46" i="1"/>
  <c r="V74" i="1"/>
  <c r="V67" i="1"/>
  <c r="V55" i="1"/>
  <c r="V68" i="1"/>
  <c r="V40" i="1"/>
  <c r="V57" i="1"/>
  <c r="V62" i="1"/>
  <c r="V7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X5" i="1" s="1"/>
  <c r="X51" i="1"/>
  <c r="X4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0" i="1" l="1"/>
  <c r="X3" i="1"/>
  <c r="X61" i="1"/>
  <c r="X36" i="1"/>
  <c r="X22" i="1"/>
  <c r="X40" i="1"/>
  <c r="X4" i="1"/>
  <c r="X63" i="1"/>
  <c r="X19" i="1"/>
  <c r="X64" i="1"/>
  <c r="X69" i="1"/>
  <c r="X62" i="1"/>
  <c r="X75" i="1"/>
  <c r="X28" i="1"/>
  <c r="X20" i="1"/>
  <c r="X9" i="1"/>
  <c r="X54" i="1"/>
  <c r="X21" i="1"/>
  <c r="X68" i="1"/>
  <c r="X60" i="1"/>
  <c r="X15" i="1"/>
  <c r="X31" i="1"/>
  <c r="X14" i="1"/>
  <c r="X52" i="1"/>
  <c r="X17" i="1"/>
  <c r="X58" i="1"/>
  <c r="X8" i="1"/>
  <c r="X55" i="1"/>
  <c r="X12" i="1"/>
  <c r="X27" i="1"/>
  <c r="X7" i="1"/>
  <c r="X33" i="1"/>
  <c r="X29" i="1"/>
  <c r="X6" i="1"/>
  <c r="X71" i="1"/>
  <c r="X24" i="1"/>
  <c r="X46" i="1"/>
  <c r="X25" i="1"/>
  <c r="X57" i="1"/>
  <c r="X30" i="1"/>
  <c r="X35" i="1"/>
  <c r="X41" i="1"/>
  <c r="X39" i="1"/>
  <c r="X73" i="1"/>
  <c r="X59" i="1"/>
  <c r="X48" i="1"/>
  <c r="X13" i="1"/>
  <c r="X65" i="1"/>
  <c r="X11" i="1"/>
  <c r="X32" i="1"/>
  <c r="X56" i="1"/>
  <c r="X43" i="1"/>
  <c r="X38" i="1"/>
  <c r="X47" i="1"/>
  <c r="X50" i="1"/>
  <c r="X34" i="1"/>
  <c r="X23" i="1"/>
  <c r="X42" i="1"/>
  <c r="X66" i="1"/>
  <c r="X74" i="1"/>
  <c r="X16" i="1"/>
  <c r="X26" i="1"/>
  <c r="X44" i="1"/>
  <c r="X45" i="1"/>
  <c r="X10" i="1"/>
  <c r="X37" i="1"/>
  <c r="X72" i="1"/>
  <c r="X67" i="1"/>
  <c r="X18" i="1"/>
  <c r="X76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T2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G76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L72" i="1" s="1"/>
  <c r="L73" i="1" s="1"/>
  <c r="M68" i="1"/>
  <c r="L74" i="1" l="1"/>
  <c r="L75" i="1" s="1"/>
  <c r="M69" i="1"/>
  <c r="L76" i="1" l="1"/>
  <c r="Y76" i="1" s="1"/>
  <c r="Y64" i="1"/>
  <c r="Y38" i="1"/>
  <c r="Y39" i="1"/>
  <c r="Y53" i="1"/>
  <c r="Y59" i="1"/>
  <c r="Y12" i="1"/>
  <c r="Y40" i="1"/>
  <c r="Y26" i="1"/>
  <c r="Y52" i="1"/>
  <c r="Y54" i="1"/>
  <c r="Y49" i="1"/>
  <c r="Y22" i="1"/>
  <c r="Y68" i="1"/>
  <c r="Y58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57" i="1" l="1"/>
  <c r="Y67" i="1"/>
  <c r="Y72" i="1"/>
  <c r="Y34" i="1"/>
  <c r="Y28" i="1"/>
  <c r="Y35" i="1"/>
  <c r="Y21" i="1"/>
  <c r="Y8" i="1"/>
  <c r="Y44" i="1"/>
  <c r="Y60" i="1"/>
  <c r="Y61" i="1"/>
  <c r="Y14" i="1"/>
  <c r="Y43" i="1"/>
  <c r="Y27" i="1"/>
  <c r="Y63" i="1"/>
  <c r="Y10" i="1"/>
  <c r="Y37" i="1"/>
  <c r="Y36" i="1"/>
  <c r="Y19" i="1"/>
  <c r="Y48" i="1"/>
  <c r="Y16" i="1"/>
  <c r="Y20" i="1"/>
  <c r="Y69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<sst xmlns="http://schemas.openxmlformats.org/spreadsheetml/2006/main" count="887" uniqueCount="538">
  <si>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</si>
  <si>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</si>
  <si>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</si>
  <si>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</si>
  <si>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</si>
  <si>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</si>
  <si>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</si>
  <si>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</si>
  <si>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</si>
  <si>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</si>
  <si>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</si>
  <si>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</si>
  <si>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</si>
  <si>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</si>
  <si>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</si>
  <si>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</si>
  <si>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</si>
  <si>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</si>
  <si>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</si>
  <si>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</si>
  <si>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</si>
  <si>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</si>
  <si>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</si>
  <si>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</si>
  <si>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</si>
  <si>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</si>
  <si>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</si>
  <si>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</si>
  <si>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</si>
  <si>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</si>
  <si>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</si>
  <si>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</si>
  <si>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</si>
  <si>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</si>
  <si>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</si>
  <si>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</si>
  <si>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</si>
  <si>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</si>
  <si>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</si>
  <si>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</si>
  <si>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</si>
  <si>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</si>
  <si>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</si>
  <si>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</si>
  <si>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</si>
  <si>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</si>
  <si>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</si>
  <si>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</si>
  <si>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</si>
  <si>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</si>
  <si>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</si>
  <si>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</si>
  <si>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</si>
  <si>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</si>
  <si>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</si>
  <si>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</si>
  <si>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</si>
  <si>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</si>
  <si>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</si>
  <si>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</si>
  <si>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</si>
  <si>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</si>
  <si>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</si>
  <si>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</si>
  <si>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</si>
  <si>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</si>
  <si>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</si>
  <si>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</si>
  <si>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</si>
  <si>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</si>
  <si>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</si>
  <si>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</si>
  <si>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</si>
  <si>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</si>
  <si>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</si>
  <si>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</si>
  <si>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</si>
  <si>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</si>
  <si>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</si>
  <si>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</si>
  <si>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</si>
  <si>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</si>
  <si>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</si>
  <si>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</si>
  <si>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</si>
  <si>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</si>
  <si>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</si>
  <si>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</si>
  <si>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</si>
  <si>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</si>
  <si>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</si>
  <si>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</si>
  <si>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</si>
  <si>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</si>
  <si>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</si>
  <si>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</si>
  <si>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</si>
  <si>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</si>
  <si>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</si>
  <si>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</si>
  <si>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</si>
  <si>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</si>
  <si>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</si>
  <si>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</si>
  <si>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</si>
  <si>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</si>
  <si>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</si>
  <si>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</si>
  <si>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</si>
  <si>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</si>
  <si>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</si>
  <si>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</si>
  <si>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</si>
  <si>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</si>
  <si>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</si>
  <si>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</si>
  <si>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</si>
  <si>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</si>
  <si>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</si>
  <si>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</si>
  <si>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</si>
  <si>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</si>
  <si>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</si>
  <si>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</si>
  <si>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</si>
  <si>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</si>
  <si>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</si>
  <si>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</si>
  <si>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</si>
  <si>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</si>
  <si>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</si>
  <si>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</si>
  <si>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</si>
  <si>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</si>
  <si>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</si>
  <si>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</si>
  <si>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</si>
  <si>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</si>
  <si>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</si>
  <si>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</si>
  <si>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</si>
  <si>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</si>
  <si>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</si>
  <si>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</si>
  <si>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</si>
  <si>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</si>
  <si>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</si>
  <si>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</si>
  <si>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</si>
  <si>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</si>
  <si>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</si>
  <si>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</si>
  <si>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</si>
  <si>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</si>
  <si>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</si>
  <si>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</si>
  <si>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</si>
  <si>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</si>
  <si>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</si>
  <si>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</si>
  <si>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</si>
  <si>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</si>
  <si>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</si>
  <si>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</si>
  <si>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</si>
  <si>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</si>
  <si>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</si>
  <si>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</si>
  <si>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</si>
  <si>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</si>
  <si>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</si>
  <si>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</si>
  <si>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</si>
  <si>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</si>
  <si>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</si>
  <si>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</si>
  <si>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</si>
  <si>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</si>
  <si>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</si>
  <si>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</si>
  <si>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</si>
  <si>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</si>
  <si>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</si>
  <si>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</si>
  <si>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</si>
  <si>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</si>
  <si>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</si>
  <si>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</si>
  <si>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</si>
  <si>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</si>
  <si>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</si>
  <si>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</si>
  <si>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</si>
  <si>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</si>
  <si>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</si>
  <si>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</si>
  <si>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</si>
  <si>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</si>
  <si>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</si>
  <si>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</si>
  <si>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</si>
  <si>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</si>
  <si>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</si>
  <si>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</si>
  <si>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</si>
  <si>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</si>
  <si>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</si>
  <si>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</si>
  <si>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</si>
  <si>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</si>
  <si>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</si>
  <si>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</si>
  <si>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</si>
  <si>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</si>
  <si>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</si>
  <si>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</si>
  <si>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</si>
  <si>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</si>
  <si>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</si>
  <si>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</si>
  <si>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</si>
  <si>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</si>
  <si>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</si>
  <si>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</si>
  <si>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</si>
  <si>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</si>
  <si>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</si>
  <si>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</si>
  <si>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</si>
  <si>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</si>
  <si>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</si>
  <si>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</si>
  <si>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</si>
  <si>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</si>
  <si>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</si>
  <si>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</si>
  <si>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</si>
  <si>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</si>
  <si>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</si>
  <si>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</si>
  <si>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</si>
  <si>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</si>
  <si>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</si>
  <si>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</si>
  <si>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</si>
  <si>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</si>
  <si>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</si>
  <si>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</si>
  <si>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</si>
  <si>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</si>
  <si>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</si>
  <si>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</si>
  <si>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</si>
  <si>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</si>
  <si>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</si>
  <si>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</si>
  <si>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</si>
  <si>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</si>
  <si>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</si>
  <si>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</si>
  <si>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</si>
  <si>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</si>
  <si>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</si>
  <si>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</si>
  <si>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</si>
  <si>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</si>
  <si>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</si>
  <si>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</si>
  <si>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</si>
  <si>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</si>
  <si>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</si>
  <si>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</si>
  <si>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</si>
  <si>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</si>
  <si>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</si>
  <si>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</si>
  <si>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</si>
  <si>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</si>
  <si>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</si>
  <si>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</si>
  <si>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</si>
  <si>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</si>
  <si>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</si>
  <si>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</si>
  <si>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</si>
  <si>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</si>
  <si>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</si>
  <si>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</si>
  <si>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</si>
  <si>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</si>
  <si>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</si>
  <si>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</si>
  <si>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</si>
  <si>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</si>
  <si>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</si>
  <si>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</si>
  <si>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</si>
  <si>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</si>
  <si>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</si>
  <si>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</si>
  <si>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</si>
  <si>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</si>
  <si>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</si>
  <si>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</si>
  <si>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</si>
  <si>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</si>
  <si>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</si>
  <si>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</si>
  <si>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</si>
  <si>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</si>
  <si>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</si>
  <si>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</si>
  <si>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</si>
  <si>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</si>
  <si>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</si>
  <si>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</si>
  <si>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</si>
  <si>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</si>
  <si>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</si>
  <si>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</si>
  <si>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</si>
  <si>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</si>
  <si>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</si>
  <si>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</si>
  <si>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</si>
  <si>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</si>
  <si>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</si>
  <si>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</si>
  <si>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</si>
  <si>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</si>
  <si>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</si>
  <si>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</si>
  <si>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</si>
  <si>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</si>
  <si>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</si>
  <si>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</si>
  <si>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</si>
  <si>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</si>
  <si>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</si>
  <si>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</si>
  <si>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</si>
  <si>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</si>
  <si>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</si>
  <si>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</si>
  <si>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</si>
  <si>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</si>
  <si>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</si>
  <si>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</si>
  <si>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</si>
  <si>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</si>
  <si>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</si>
  <si>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</si>
  <si>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</si>
  <si>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</si>
  <si>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</si>
  <si>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</si>
  <si>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</si>
  <si>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</si>
  <si>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</si>
  <si>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</si>
  <si>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</si>
  <si>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</si>
  <si>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</si>
  <si>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</si>
  <si>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</si>
  <si>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</si>
  <si>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</si>
  <si>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</si>
  <si>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</si>
  <si>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</si>
  <si>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</si>
  <si>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</si>
  <si>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</si>
  <si>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</si>
  <si>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</si>
  <si>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</si>
  <si>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</si>
  <si>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</si>
  <si>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</si>
  <si>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</si>
  <si>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</si>
  <si>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</si>
  <si>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</si>
  <si>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</si>
  <si>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</si>
  <si>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</si>
  <si>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</si>
  <si>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</si>
  <si>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</si>
  <si>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</si>
  <si>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</si>
  <si>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</si>
  <si>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</si>
  <si>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</si>
  <si>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</si>
  <si>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</si>
  <si>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</si>
  <si>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</si>
  <si>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</si>
  <si>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</si>
  <si>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</si>
  <si>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</si>
  <si>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</si>
  <si>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</si>
  <si>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</si>
  <si>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</si>
  <si>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</si>
  <si>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</si>
  <si>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</si>
  <si>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</si>
  <si>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</si>
  <si>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</si>
  <si>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</si>
  <si>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</si>
  <si>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</si>
  <si>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</si>
  <si>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</si>
  <si>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</si>
  <si>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</si>
  <si>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</si>
  <si>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</si>
  <si>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</si>
  <si>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</si>
  <si>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</si>
  <si>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</si>
  <si>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</si>
  <si>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</si>
  <si>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</si>
  <si>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</si>
  <si>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</si>
  <si>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</si>
  <si>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</si>
  <si>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</si>
  <si>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</si>
  <si>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</si>
  <si>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</si>
  <si>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</si>
  <si>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</si>
  <si>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</si>
  <si>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</si>
  <si>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</si>
  <si>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</si>
  <si>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</si>
  <si>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</si>
  <si>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</si>
  <si>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</si>
  <si>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</si>
  <si>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</si>
  <si>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</si>
  <si>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</si>
  <si>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</si>
  <si>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</si>
  <si>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</si>
  <si>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</si>
  <si>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</si>
  <si>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</si>
  <si>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</si>
  <si>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</si>
  <si>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</si>
  <si>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</si>
  <si>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</si>
  <si>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</si>
  <si>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</si>
  <si>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</si>
  <si>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</si>
  <si>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</si>
  <si>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</si>
  <si>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</si>
  <si>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</si>
  <si>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</si>
  <si>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</si>
  <si>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</si>
  <si>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</si>
  <si>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</si>
  <si>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</si>
  <si>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</si>
  <si>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</si>
  <si>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</si>
  <si>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</si>
  <si>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</si>
  <si>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</si>
  <si>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</si>
  <si>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</si>
  <si>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</si>
  <si>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</si>
  <si>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</si>
  <si>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</si>
  <si>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</si>
  <si>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</si>
  <si>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</si>
  <si>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</si>
  <si>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</si>
  <si>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</si>
  <si>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</si>
  <si>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</si>
  <si>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</si>
  <si>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</si>
  <si>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</si>
  <si>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</si>
  <si>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</si>
  <si>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</si>
  <si>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</si>
  <si>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</si>
  <si>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</si>
  <si>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</si>
  <si>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</si>
  <si>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</si>
  <si>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</si>
  <si>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</si>
  <si>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</si>
  <si>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</si>
  <si>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</si>
  <si>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</si>
  <si>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</si>
  <si>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</si>
  <si>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</si>
  <si>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</si>
  <si>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</si>
  <si>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</si>
  <si>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</si>
  <si>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</si>
  <si>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</si>
  <si>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</si>
  <si>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Правый</t>
  </si>
  <si>
    <t>Pilot 150</t>
  </si>
  <si>
    <t xml:space="preserve">1) Контроль места пункции, повязка  на руке до 6 ч. </t>
  </si>
  <si>
    <t>150 ml</t>
  </si>
  <si>
    <t>20 ml</t>
  </si>
  <si>
    <t>Устье ПКА катетеризировано проводниковым катетером Launcher JR 3.5 6Fr. Коронарный проводник shunmei (1 шт) проведен в дистальный сегмент ЗБВ. Выполнена предилатация значимых стенозов БК Колибри 2.0 - 15 мм. В зону дистального и среднего сегментов с полным покрытием всех значимых стенозов  последовательно с оверлапингом имплантированы стент DES Resolute Integrity 2,75-30 мм и DES Resolute Integrity 3,0-38 мм. Проксимальный  стент оптимизирован БК NC Аксиома 3.25 - 8, давлением 22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основным сегментам  ПКА  и ЗБВ востановлен - TIMI III. Пациент в стабильном состоянии транспортируется в ПРИТ для дальнейшего наблюдения и лечения.</t>
  </si>
  <si>
    <t>3,25 - 8</t>
  </si>
  <si>
    <t>проходим, контуры ровные</t>
  </si>
  <si>
    <t>С учётом клиники, данных каг и коронарографии совместно с д/кардиологом принято решение в пользу консервативной стратегии.</t>
  </si>
  <si>
    <t>100 ml</t>
  </si>
  <si>
    <t>стеноз проксимального сегмента до 30%, локальный стеноз среднего сегмента до 50%.  Антеградный кровоток  TIMI III.</t>
  </si>
  <si>
    <t>стенозы проксимального и дистального сегментов до 50%. Антеградный кровоток  TIMI III.</t>
  </si>
  <si>
    <t>Крапивина Н.Ф.</t>
  </si>
  <si>
    <t>04:12</t>
  </si>
  <si>
    <t xml:space="preserve">ХТО на уровне проксимального сегмента. Выраженный коллатеральный кровоток из бассейнов ОА и ПНА с ретроградным контрастировванием ЗМЖВ, ЗБВ, дистального и среднего сегментов ПКА. Rentrop 3.  Антеградный кровоток  TIMI 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</si>
</sst>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0" borderId="12" xfId="0" applyFill="1" applyBorder="1"/>
    <xf numFmtId="0" fontId="16" fillId="0" borderId="13" xfId="0" applyFont="1" applyBorder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114300</xdr:rowOff>
    </xdr:from>
    <xdr:to>
      <xdr:col>7</xdr:col>
      <xdr:colOff>1019175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8"/>
  <sheetViews>
    <sheetView showGridLines="0" tabSelected="1" showWhiteSpace="0" topLeftCell="A4" zoomScaleNormal="100" zoomScaleSheetLayoutView="100" zoomScalePageLayoutView="90" workbookViewId="0">
      <selection activeCell="I18" sqref="I18"/>
    </sheetView>
  </sheetViews>
  <sheetFormatPr defaultColWidth="0" defaultRowHeight="15" zeroHeight="1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3" width="0" style="209" hidden="1" customWidth="1"/>
    <col min="14" max="16384" width="8.85546875" style="209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45590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0.95833333333333337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17006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30337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1410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2.6789999999999998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5" t="s">
        <v>530</v>
      </c>
      <c r="C20" s="250"/>
      <c r="D20" s="250"/>
      <c r="E20" s="250"/>
      <c r="F20" s="250"/>
      <c r="G20" s="250"/>
      <c r="H20" s="251"/>
    </row>
    <row r="21" spans="1:8">
      <c r="A21" s="58"/>
      <c r="B21" s="252"/>
      <c r="C21" s="252"/>
      <c r="D21" s="252"/>
      <c r="E21" s="252"/>
      <c r="F21" s="252"/>
      <c r="G21" s="252"/>
      <c r="H21" s="253"/>
    </row>
    <row r="22" spans="1:8" ht="15.6" customHeight="1">
      <c r="A22" s="59" t="s">
        <v>271</v>
      </c>
      <c r="B22" s="223" t="s">
        <v>533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534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537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6" t="str">
        <f>IF($A$6=Вмешательства!$D$3,Вмешательства!$F$18,"")</f>
        <v/>
      </c>
      <c r="E37" s="216"/>
      <c r="F37" s="119"/>
      <c r="G37" s="119"/>
      <c r="H37" s="123"/>
    </row>
    <row r="38" spans="1:8" ht="14.45" customHeight="1">
      <c r="A38" s="38"/>
      <c r="C38" s="124"/>
      <c r="D38" s="217"/>
      <c r="E38" s="218"/>
      <c r="F38" s="218"/>
      <c r="G38" s="218"/>
      <c r="H38" s="219"/>
    </row>
    <row r="39" spans="1:8" ht="14.45" customHeight="1">
      <c r="A39" s="35"/>
      <c r="B39" s="119"/>
      <c r="C39" s="124"/>
      <c r="D39" s="218"/>
      <c r="E39" s="218"/>
      <c r="F39" s="218"/>
      <c r="G39" s="218"/>
      <c r="H39" s="219"/>
    </row>
    <row r="40" spans="1:8" ht="14.45" customHeight="1">
      <c r="A40" s="35"/>
      <c r="B40" s="119"/>
      <c r="C40" s="124"/>
      <c r="D40" s="218"/>
      <c r="E40" s="218"/>
      <c r="F40" s="218"/>
      <c r="G40" s="218"/>
      <c r="H40" s="219"/>
    </row>
    <row r="41" spans="1:8" ht="14.45" customHeight="1">
      <c r="A41" s="35"/>
      <c r="B41" s="119"/>
      <c r="C41" s="124"/>
      <c r="D41" s="218"/>
      <c r="E41" s="218"/>
      <c r="F41" s="218"/>
      <c r="G41" s="218"/>
      <c r="H41" s="219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3" t="s">
        <v>531</v>
      </c>
      <c r="E43" s="214"/>
      <c r="F43" s="214"/>
      <c r="G43" s="214"/>
      <c r="H43" s="215"/>
    </row>
    <row r="44" spans="1:8" ht="14.45" customHeight="1">
      <c r="A44" s="35"/>
      <c r="B44" s="119"/>
      <c r="C44" s="126"/>
      <c r="D44" s="214"/>
      <c r="E44" s="214"/>
      <c r="F44" s="214"/>
      <c r="G44" s="214"/>
      <c r="H44" s="215"/>
    </row>
    <row r="45" spans="1:8" ht="14.45" customHeight="1">
      <c r="A45" s="35"/>
      <c r="B45" s="119"/>
      <c r="C45" s="126"/>
      <c r="D45" s="214"/>
      <c r="E45" s="214"/>
      <c r="F45" s="214"/>
      <c r="G45" s="214"/>
      <c r="H45" s="215"/>
    </row>
    <row r="46" spans="1:8">
      <c r="A46" s="35"/>
      <c r="B46" s="119"/>
      <c r="C46" s="126"/>
      <c r="D46" s="214"/>
      <c r="E46" s="214"/>
      <c r="F46" s="214"/>
      <c r="G46" s="214"/>
      <c r="H46" s="215"/>
    </row>
    <row r="47" spans="1:8">
      <c r="A47" s="38"/>
      <c r="C47" s="126"/>
      <c r="D47" s="214"/>
      <c r="E47" s="214"/>
      <c r="F47" s="214"/>
      <c r="G47" s="214"/>
      <c r="H47" s="215"/>
    </row>
    <row r="48" spans="1:8">
      <c r="A48" s="38"/>
      <c r="C48" s="126"/>
      <c r="D48" s="214"/>
      <c r="E48" s="214"/>
      <c r="F48" s="214"/>
      <c r="G48" s="214"/>
      <c r="H48" s="215"/>
    </row>
    <row r="49" spans="1:13">
      <c r="A49" s="38"/>
      <c r="B49" s="205"/>
      <c r="C49" s="206"/>
      <c r="D49" s="214"/>
      <c r="E49" s="214"/>
      <c r="F49" s="214"/>
      <c r="G49" s="214"/>
      <c r="H49" s="215"/>
    </row>
    <row r="50" spans="1:13">
      <c r="A50" s="38"/>
      <c r="D50" s="214"/>
      <c r="E50" s="214"/>
      <c r="F50" s="214"/>
      <c r="G50" s="214"/>
      <c r="H50" s="215"/>
      <c r="M50" s="209" t="s">
        <v>211</v>
      </c>
    </row>
    <row r="51" spans="1:13">
      <c r="A51" s="62" t="s">
        <v>199</v>
      </c>
      <c r="B51" s="63" t="s">
        <v>532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  <row r="55" spans="1:13">
      <c r="A55" s="209"/>
      <c r="B55" s="209"/>
      <c r="C55" s="209"/>
      <c r="D55" s="209"/>
      <c r="E55" s="209"/>
      <c r="F55" s="209"/>
      <c r="G55" s="209"/>
      <c r="H55" s="209"/>
    </row>
    <row r="56" spans="1:13">
      <c r="A56" s="209"/>
      <c r="B56" s="209"/>
      <c r="C56" s="209"/>
      <c r="D56" s="209"/>
      <c r="E56" s="209"/>
      <c r="F56" s="209"/>
      <c r="G56" s="209"/>
      <c r="H56" s="209"/>
    </row>
    <row r="57" spans="1:13">
      <c r="A57" s="209"/>
      <c r="B57" s="209"/>
      <c r="C57" s="209"/>
      <c r="D57" s="209"/>
      <c r="E57" s="209"/>
      <c r="F57" s="209"/>
      <c r="G57" s="209"/>
      <c r="H57" s="209"/>
    </row>
    <row r="58" spans="1:13">
      <c r="A58" s="209"/>
      <c r="B58" s="209"/>
      <c r="C58" s="209"/>
      <c r="D58" s="209"/>
      <c r="E58" s="209"/>
      <c r="F58" s="209"/>
      <c r="G58" s="209"/>
      <c r="H58" s="209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showGridLines="0" showWhiteSpace="0" topLeftCell="A4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/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8"/>
      <c r="D8" s="238"/>
      <c r="E8" s="238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2"/>
      <c r="D10" s="242"/>
      <c r="E10" s="242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45590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0.76736111111111116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3.125E-2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Крапивина Н.Ф.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17006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78</v>
      </c>
      <c r="H18" s="39"/>
    </row>
    <row r="19" spans="1:8" ht="14.45" customHeight="1">
      <c r="A19" s="15" t="s">
        <v>12</v>
      </c>
      <c r="B19" s="68">
        <f>КАГ!B14</f>
        <v>30337</v>
      </c>
      <c r="C19" s="69"/>
      <c r="D19" s="69"/>
      <c r="E19" s="69"/>
      <c r="F19" s="69"/>
      <c r="G19" s="165" t="s">
        <v>399</v>
      </c>
      <c r="H19" s="180" t="str">
        <f>КАГ!H15</f>
        <v>04:12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1410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2.6789999999999998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6" t="s">
        <v>528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  <c r="H38" s="212"/>
      <c r="I38" s="211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3" t="s">
        <v>525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60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  <row r="55" spans="1:8"/>
    <row r="56" spans="1:8">
      <c r="A56" s="209"/>
      <c r="B56" s="209"/>
      <c r="C56" s="209"/>
      <c r="D56" s="209"/>
      <c r="E56" s="209"/>
      <c r="F56" s="209"/>
      <c r="G56" s="209"/>
      <c r="H56" s="209"/>
    </row>
    <row r="57" spans="1:8">
      <c r="A57" s="209"/>
      <c r="B57" s="209"/>
      <c r="C57" s="209"/>
      <c r="D57" s="209"/>
      <c r="E57" s="209"/>
      <c r="F57" s="209"/>
      <c r="G57" s="209"/>
      <c r="H57" s="209"/>
    </row>
    <row r="58" spans="1:8">
      <c r="A58" s="209"/>
      <c r="B58" s="209"/>
      <c r="C58" s="209"/>
      <c r="D58" s="209"/>
      <c r="E58" s="209"/>
      <c r="F58" s="209"/>
      <c r="G58" s="209"/>
      <c r="H58" s="209"/>
    </row>
    <row r="59" spans="1:8">
      <c r="A59" s="209"/>
      <c r="B59" s="209"/>
      <c r="C59" s="209"/>
      <c r="D59" s="209"/>
      <c r="E59" s="209"/>
      <c r="F59" s="209"/>
      <c r="G59" s="209"/>
      <c r="H59" s="209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стеноз проксимального сегмента до 30%, локальный стеноз среднего сегмента до 50%.  Антеградный кровоток  TIMI III.
Бассейн  ОА:   стенозы проксимального и дистального сегментов до 50%. Антеградный кровоток  TIMI III.
Бассейн ПКА:   ХТО на уровне проксимального сегмента. Выраженный коллатеральный кровоток из бассейнов ОА и ПНА с ретроградным контрастировванием ЗМЖВ, ЗБВ, дистального и среднего сегментов ПКА. Rentrop 3.  Антеградный кровоток  TIMI 0. 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45590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Крапивина Н.Ф.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17006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78</v>
      </c>
    </row>
    <row r="7" spans="1:4">
      <c r="A7" s="38"/>
      <c r="C7" s="101" t="s">
        <v>12</v>
      </c>
      <c r="D7" s="103">
        <f>КАГ!$B$14</f>
        <v>30337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45590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529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2" zoomScaleNormal="100" workbookViewId="0">
      <selection activeCell="A2" sqref="A2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150</v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75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2024-10-25T20:10:02Z</cp:lastPrinted>
  <dcterms:created xsi:type="dcterms:W3CDTF">2015-06-05T18:19:34Z</dcterms:created>
  <dcterms:modified xsi:type="dcterms:W3CDTF">2024-10-25T20:12:34Z</dcterms:modified>
</cp:coreProperties>
</file>