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66" i="1" s="1"/>
  <c r="S64" i="1"/>
  <c r="H75" i="1"/>
  <c r="U65" i="1" s="1"/>
  <c r="S75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5" i="1"/>
  <c r="S38" i="1"/>
  <c r="S24" i="1"/>
  <c r="S32" i="1"/>
  <c r="S17" i="1" l="1"/>
  <c r="S26" i="1"/>
  <c r="S23" i="1"/>
  <c r="S62" i="1"/>
  <c r="S70" i="1"/>
  <c r="S33" i="1"/>
  <c r="S18" i="1"/>
  <c r="S9" i="1"/>
  <c r="S16" i="1"/>
  <c r="S7" i="1"/>
  <c r="S19" i="1"/>
  <c r="S57" i="1"/>
  <c r="S49" i="1"/>
  <c r="S45" i="1"/>
  <c r="S44" i="1"/>
  <c r="S34" i="1"/>
  <c r="S22" i="1"/>
  <c r="S14" i="1"/>
  <c r="S27" i="1"/>
  <c r="S37" i="1"/>
  <c r="S39" i="1"/>
  <c r="S50" i="1"/>
  <c r="S46" i="1"/>
  <c r="S68" i="1"/>
  <c r="S51" i="1"/>
  <c r="S52" i="1"/>
  <c r="S48" i="1"/>
  <c r="S67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73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0" i="1" l="1"/>
  <c r="V57" i="1"/>
  <c r="V71" i="1"/>
  <c r="V40" i="1"/>
  <c r="V58" i="1"/>
  <c r="V68" i="1"/>
  <c r="V51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5" i="1" s="1"/>
  <c r="X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35" i="1" l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<sst xmlns="http://schemas.openxmlformats.org/spreadsheetml/2006/main" count="882" uniqueCount="535">
  <si>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</si>
  <si>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</si>
  <si>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</si>
  <si>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</si>
  <si>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</si>
  <si>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</si>
  <si>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</si>
  <si>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</si>
  <si>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</si>
  <si>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</si>
  <si>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</si>
  <si>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</si>
  <si>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</si>
  <si>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</si>
  <si>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</si>
  <si>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</si>
  <si>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</si>
  <si>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</si>
  <si>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</si>
  <si>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</si>
  <si>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</si>
  <si>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</si>
  <si>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</si>
  <si>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</si>
  <si>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</si>
  <si>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</si>
  <si>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</si>
  <si>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</si>
  <si>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</si>
  <si>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</si>
  <si>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</si>
  <si>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</si>
  <si>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</si>
  <si>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</si>
  <si>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</si>
  <si>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</si>
  <si>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</si>
  <si>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</si>
  <si>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</si>
  <si>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</si>
  <si>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</si>
  <si>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</si>
  <si>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</si>
  <si>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</si>
  <si>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</si>
  <si>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</si>
  <si>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</si>
  <si>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</si>
  <si>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</si>
  <si>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</si>
  <si>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</si>
  <si>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</si>
  <si>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</si>
  <si>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</si>
  <si>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</si>
  <si>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</si>
  <si>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</si>
  <si>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</si>
  <si>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</si>
  <si>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</si>
  <si>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</si>
  <si>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</si>
  <si>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</si>
  <si>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</si>
  <si>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</si>
  <si>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</si>
  <si>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</si>
  <si>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</si>
  <si>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</si>
  <si>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</si>
  <si>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</si>
  <si>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</si>
  <si>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</si>
  <si>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</si>
  <si>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</si>
  <si>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</si>
  <si>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</si>
  <si>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</si>
  <si>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</si>
  <si>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</si>
  <si>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</si>
  <si>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</si>
  <si>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</si>
  <si>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</si>
  <si>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</si>
  <si>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</si>
  <si>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</si>
  <si>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</si>
  <si>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</si>
  <si>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</si>
  <si>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</si>
  <si>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</si>
  <si>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</si>
  <si>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</si>
  <si>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</si>
  <si>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</si>
  <si>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</si>
  <si>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</si>
  <si>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</si>
  <si>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</si>
  <si>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</si>
  <si>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</si>
  <si>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</si>
  <si>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</si>
  <si>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</si>
  <si>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</si>
  <si>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</si>
  <si>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</si>
  <si>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</si>
  <si>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</si>
  <si>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</si>
  <si>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</si>
  <si>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</si>
  <si>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</si>
  <si>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</si>
  <si>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</si>
  <si>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</si>
  <si>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</si>
  <si>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</si>
  <si>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</si>
  <si>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</si>
  <si>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</si>
  <si>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</si>
  <si>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</si>
  <si>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</si>
  <si>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</si>
  <si>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</si>
  <si>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</si>
  <si>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</si>
  <si>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</si>
  <si>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</si>
  <si>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</si>
  <si>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</si>
  <si>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</si>
  <si>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</si>
  <si>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</si>
  <si>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</si>
  <si>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</si>
  <si>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</si>
  <si>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</si>
  <si>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</si>
  <si>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</si>
  <si>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</si>
  <si>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</si>
  <si>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</si>
  <si>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</si>
  <si>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</si>
  <si>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</si>
  <si>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</si>
  <si>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</si>
  <si>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</si>
  <si>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</si>
  <si>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</si>
  <si>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</si>
  <si>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</si>
  <si>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</si>
  <si>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</si>
  <si>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</si>
  <si>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</si>
  <si>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</si>
  <si>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</si>
  <si>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</si>
  <si>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</si>
  <si>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</si>
  <si>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</si>
  <si>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</si>
  <si>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</si>
  <si>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</si>
  <si>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</si>
  <si>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</si>
  <si>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</si>
  <si>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</si>
  <si>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</si>
  <si>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</si>
  <si>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</si>
  <si>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</si>
  <si>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</si>
  <si>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</si>
  <si>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</si>
  <si>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</si>
  <si>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</si>
  <si>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</si>
  <si>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</si>
  <si>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</si>
  <si>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</si>
  <si>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</si>
  <si>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</si>
  <si>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</si>
  <si>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</si>
  <si>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</si>
  <si>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</si>
  <si>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</si>
  <si>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</si>
  <si>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</si>
  <si>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</si>
  <si>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</si>
  <si>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</si>
  <si>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</si>
  <si>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</si>
  <si>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</si>
  <si>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</si>
  <si>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</si>
  <si>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</si>
  <si>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</si>
  <si>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</si>
  <si>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</si>
  <si>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</si>
  <si>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</si>
  <si>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</si>
  <si>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</si>
  <si>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</si>
  <si>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</si>
  <si>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</si>
  <si>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</si>
  <si>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</si>
  <si>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</si>
  <si>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</si>
  <si>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</si>
  <si>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</si>
  <si>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</si>
  <si>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</si>
  <si>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</si>
  <si>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</si>
  <si>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</si>
  <si>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</si>
  <si>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</si>
  <si>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</si>
  <si>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</si>
  <si>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</si>
  <si>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</si>
  <si>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</si>
  <si>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</si>
  <si>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</si>
  <si>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</si>
  <si>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</si>
  <si>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</si>
  <si>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</si>
  <si>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</si>
  <si>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</si>
  <si>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</si>
  <si>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</si>
  <si>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</si>
  <si>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</si>
  <si>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</si>
  <si>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</si>
  <si>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</si>
  <si>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</si>
  <si>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</si>
  <si>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</si>
  <si>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</si>
  <si>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</si>
  <si>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</si>
  <si>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</si>
  <si>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</si>
  <si>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</si>
  <si>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</si>
  <si>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</si>
  <si>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</si>
  <si>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</si>
  <si>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</si>
  <si>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</si>
  <si>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</si>
  <si>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</si>
  <si>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</si>
  <si>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</si>
  <si>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</si>
  <si>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</si>
  <si>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</si>
  <si>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</si>
  <si>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</si>
  <si>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</si>
  <si>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</si>
  <si>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</si>
  <si>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</si>
  <si>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</si>
  <si>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</si>
  <si>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</si>
  <si>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</si>
  <si>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</si>
  <si>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</si>
  <si>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</si>
  <si>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</si>
  <si>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</si>
  <si>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</si>
  <si>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</si>
  <si>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</si>
  <si>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</si>
  <si>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</si>
  <si>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</si>
  <si>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</si>
  <si>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</si>
  <si>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</si>
  <si>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</si>
  <si>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</si>
  <si>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</si>
  <si>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</si>
  <si>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</si>
  <si>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</si>
  <si>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</si>
  <si>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</si>
  <si>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</si>
  <si>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</si>
  <si>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</si>
  <si>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</si>
  <si>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</si>
  <si>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</si>
  <si>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</si>
  <si>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</si>
  <si>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</si>
  <si>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</si>
  <si>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</si>
  <si>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</si>
  <si>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</si>
  <si>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</si>
  <si>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</si>
  <si>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</si>
  <si>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</si>
  <si>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</si>
  <si>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</si>
  <si>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</si>
  <si>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</si>
  <si>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</si>
  <si>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</si>
  <si>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</si>
  <si>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</si>
  <si>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</si>
  <si>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</si>
  <si>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</si>
  <si>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</si>
  <si>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</si>
  <si>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</si>
  <si>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</si>
  <si>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</si>
  <si>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</si>
  <si>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</si>
  <si>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</si>
  <si>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</si>
  <si>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</si>
  <si>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</si>
  <si>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</si>
  <si>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</si>
  <si>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</si>
  <si>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</si>
  <si>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</si>
  <si>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</si>
  <si>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</si>
  <si>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</si>
  <si>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</si>
  <si>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</si>
  <si>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</si>
  <si>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</si>
  <si>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</si>
  <si>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</si>
  <si>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</si>
  <si>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</si>
  <si>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</si>
  <si>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</si>
  <si>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</si>
  <si>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</si>
  <si>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</si>
  <si>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</si>
  <si>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</si>
  <si>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</si>
  <si>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</si>
  <si>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</si>
  <si>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</si>
  <si>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</si>
  <si>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</si>
  <si>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</si>
  <si>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</si>
  <si>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</si>
  <si>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</si>
  <si>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</si>
  <si>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</si>
  <si>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</si>
  <si>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</si>
  <si>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</si>
  <si>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</si>
  <si>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</si>
  <si>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</si>
  <si>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</si>
  <si>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</si>
  <si>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</si>
  <si>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</si>
  <si>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</si>
  <si>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</si>
  <si>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</si>
  <si>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</si>
  <si>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</si>
  <si>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</si>
  <si>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</si>
  <si>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</si>
  <si>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</si>
  <si>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</si>
  <si>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</si>
  <si>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</si>
  <si>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</si>
  <si>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</si>
  <si>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</si>
  <si>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</si>
  <si>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</si>
  <si>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</si>
  <si>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</si>
  <si>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</si>
  <si>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</si>
  <si>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</si>
  <si>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</si>
  <si>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</si>
  <si>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</si>
  <si>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</si>
  <si>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</si>
  <si>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</si>
  <si>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</si>
  <si>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</si>
  <si>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</si>
  <si>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</si>
  <si>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</si>
  <si>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</si>
  <si>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</si>
  <si>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</si>
  <si>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</si>
  <si>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</si>
  <si>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</si>
  <si>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</si>
  <si>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</si>
  <si>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</si>
  <si>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</si>
  <si>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</si>
  <si>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</si>
  <si>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</si>
  <si>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</si>
  <si>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</si>
  <si>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</si>
  <si>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</si>
  <si>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</si>
  <si>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</si>
  <si>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</si>
  <si>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</si>
  <si>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</si>
  <si>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</si>
  <si>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</si>
  <si>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</si>
  <si>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</si>
  <si>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</si>
  <si>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</si>
  <si>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</si>
  <si>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</si>
  <si>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</si>
  <si>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</si>
  <si>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</si>
  <si>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</si>
  <si>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</si>
  <si>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</si>
  <si>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</si>
  <si>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</si>
  <si>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</si>
  <si>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</si>
  <si>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</si>
  <si>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</si>
  <si>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</si>
  <si>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</si>
  <si>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</si>
  <si>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</si>
  <si>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</si>
  <si>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</si>
  <si>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</si>
  <si>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</si>
  <si>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</si>
  <si>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</si>
  <si>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</si>
  <si>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</si>
  <si>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</si>
  <si>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</si>
  <si>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</si>
  <si>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</si>
  <si>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</si>
  <si>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</si>
  <si>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</si>
  <si>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</si>
  <si>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</si>
  <si>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</si>
  <si>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</si>
  <si>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</si>
  <si>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</si>
  <si>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</si>
  <si>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</si>
  <si>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</si>
  <si>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</si>
  <si>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</si>
  <si>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</si>
  <si>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</si>
  <si>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</si>
  <si>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</si>
  <si>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</si>
  <si>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</si>
  <si>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</si>
  <si>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</si>
  <si>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</si>
  <si>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</si>
  <si>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</si>
  <si>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</si>
  <si>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</si>
  <si>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</si>
  <si>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</si>
  <si>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</si>
  <si>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</si>
  <si>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</si>
  <si>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</si>
  <si>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</si>
  <si>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</si>
  <si>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</si>
  <si>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</si>
  <si>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</si>
  <si>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</si>
  <si>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</si>
  <si>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</si>
  <si>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</si>
  <si>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</si>
  <si>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</si>
  <si>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</si>
  <si>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</si>
  <si>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</si>
  <si>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</si>
  <si>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</si>
  <si>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 xml:space="preserve">1) Контроль места пункции, повязка  на руке до 6 ч. </t>
  </si>
  <si>
    <t>12:48</t>
  </si>
  <si>
    <t>Соловьев Ф.А.</t>
  </si>
  <si>
    <t>кальциноз, стеноз средней трети до 50%</t>
  </si>
  <si>
    <r>
      <t xml:space="preserve">выраженный кальциноз на протяжении всех сегментов. </t>
    </r>
    <r>
      <rPr>
        <b/>
        <sz val="10"/>
        <color theme="1"/>
        <rFont val="Arial Narrow"/>
        <family val="2"/>
        <charset val="204"/>
      </rPr>
      <t>Определяется окклюзия на уровне устья ПНА</t>
    </r>
    <r>
      <rPr>
        <sz val="10"/>
        <color theme="1"/>
        <rFont val="Arial Narrow"/>
        <family val="2"/>
        <charset val="204"/>
      </rPr>
      <t>. ХТО на уровне среднего сегмента!.  Антеградный кровоток  TIMI 0. Выраженный коллатеральный кровоток из системы ЗМЖВ ПКА с ретроградным контрастированием дистального и частично среднего сегмента ПНА. (постокклюзионный сегмент контрастируется в полном объёме) - Rentrop3. Слабое контрастированием ДВ и СВ1 ПНА из ЗБВ.</t>
    </r>
  </si>
  <si>
    <t>Правый</t>
  </si>
  <si>
    <r>
      <rPr>
        <b/>
        <sz val="11"/>
        <color theme="1"/>
        <rFont val="Arial Narrow"/>
        <family val="2"/>
        <charset val="204"/>
      </rPr>
      <t xml:space="preserve">Определяется окклюзия на уровне устья ОА. </t>
    </r>
    <r>
      <rPr>
        <sz val="11"/>
        <color theme="1"/>
        <rFont val="Arial Narrow"/>
        <family val="2"/>
        <charset val="204"/>
      </rPr>
      <t xml:space="preserve">Антеградный кровоток  TIMI 0. Оценка русла после реканализации: стеноз проксимального сегмента 40%, стеноз прокс/3 ВТК 70%.  </t>
    </r>
  </si>
  <si>
    <t>стеноз проксимального сегмента 50%, стенозы среднего сегмента 40%, на границе среднего и дистального сегментов стеноз 50%, стеноз средней трети крупной ЗБВ 30%. Антеградный кровоток  TIMI III.</t>
  </si>
  <si>
    <t>С учётом клиники, данных каг и коронарографии совместно с д/кардиологом принято решение в пользу ЧКВ бассейна ствола ЛКА в экстренном порядке.</t>
  </si>
  <si>
    <t>20 ml</t>
  </si>
  <si>
    <t xml:space="preserve">Устье ствола ЛКА катетеризировано проводниковым катетером Launcher EBU 3.5 6Fr. С учётом  тромбоза бассейна ствола ЛКА  принято решение в пользу ведения эптифибатида внутривенно болюсно в дозе 180 мкг/кг  (1 флакон).  Коронарные проводники fielder и gaia first не удалось провести за зону хронической окклюзии ПНА. Проводники заведены в СВ1, выполнена ангиопластика проксимального сегмента ПНА. На контрольных съёмках антеградный кровоток по проксимальному сегменту ПНА не востановлен. Далее проводник gaia first удалось провести в дистальный сегмент ОА. Выполнена успешная ангиопластика сегмента ствол ЛКА - ОА БК Колибри 2.5 - 15, давленим 14 атм.  На контрольных съемках антеградный кровоток по ОА полностью востановлен, признаков краевых диссекций, тромбоза, экстравазации контрастного вещества не выявлено.  Ангиографический результат удовлетворительный. С учётом удовлетворительного результата ангиопластики имплантация стента в кальцинированную зону ствола ЛКА-ОА сопряжено с крайне высоким риском развития феномена no/slow-reflow. Процедура завершена.  Пациент в стабильном состоянии транспортируется в ПРИТ для дальнейшего наблюдения и лечения.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</si>
</sst>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70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J41" sqref="J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8" t="s">
        <v>213</v>
      </c>
      <c r="B6" s="219"/>
      <c r="C6" s="219"/>
      <c r="D6" s="219"/>
      <c r="E6" s="219"/>
      <c r="F6" s="219"/>
      <c r="G6" s="219"/>
      <c r="H6" s="22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45583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0.76388888888888884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0.77083333333333337</v>
      </c>
      <c r="C10" s="55"/>
      <c r="D10" s="95" t="s">
        <v>173</v>
      </c>
      <c r="E10" s="93"/>
      <c r="F10" s="93"/>
      <c r="G10" s="24" t="s">
        <v>141</v>
      </c>
      <c r="H10" s="26"/>
    </row>
    <row r="11" spans="1:8" ht="17.25" thickTop="1" thickBot="1">
      <c r="A11" s="89" t="s">
        <v>192</v>
      </c>
      <c r="B11" s="203" t="s">
        <v>526</v>
      </c>
      <c r="C11" s="8"/>
      <c r="D11" s="95" t="s">
        <v>170</v>
      </c>
      <c r="E11" s="93"/>
      <c r="F11" s="93"/>
      <c r="G11" s="24" t="s">
        <v>364</v>
      </c>
      <c r="H11" s="26"/>
    </row>
    <row r="12" spans="1:8" ht="16.5" thickTop="1">
      <c r="A12" s="81" t="s">
        <v>8</v>
      </c>
      <c r="B12" s="82">
        <v>16053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80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29629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5990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11.381</v>
      </c>
    </row>
    <row r="18" spans="1:8" ht="14.45" customHeight="1">
      <c r="A18" s="57" t="s">
        <v>188</v>
      </c>
      <c r="B18" s="87" t="s">
        <v>529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1" t="s">
        <v>527</v>
      </c>
      <c r="C20" s="222"/>
      <c r="D20" s="222"/>
      <c r="E20" s="222"/>
      <c r="F20" s="222"/>
      <c r="G20" s="222"/>
      <c r="H20" s="223"/>
    </row>
    <row r="21" spans="1:8">
      <c r="A21" s="58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9" t="s">
        <v>271</v>
      </c>
      <c r="B22" s="252" t="s">
        <v>528</v>
      </c>
      <c r="C22" s="226"/>
      <c r="D22" s="226"/>
      <c r="E22" s="226"/>
      <c r="F22" s="226"/>
      <c r="G22" s="226"/>
      <c r="H22" s="227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8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8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6" t="s">
        <v>530</v>
      </c>
      <c r="C27" s="226"/>
      <c r="D27" s="226"/>
      <c r="E27" s="226"/>
      <c r="F27" s="226"/>
      <c r="G27" s="226"/>
      <c r="H27" s="227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8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8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6" t="s">
        <v>531</v>
      </c>
      <c r="C32" s="226"/>
      <c r="D32" s="226"/>
      <c r="E32" s="226"/>
      <c r="F32" s="226"/>
      <c r="G32" s="226"/>
      <c r="H32" s="227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8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8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8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8"/>
    </row>
    <row r="37" spans="1:8" ht="14.45" customHeight="1">
      <c r="A37" s="38"/>
      <c r="D37" s="214" t="str">
        <f>IF($A$6=Вмешательства!$D$3,Вмешательства!$F$18,"")</f>
        <v/>
      </c>
      <c r="E37" s="214"/>
      <c r="F37" s="119"/>
      <c r="G37" s="119"/>
      <c r="H37" s="123"/>
    </row>
    <row r="38" spans="1:8" ht="14.45" customHeight="1">
      <c r="A38" s="38"/>
      <c r="C38" s="124"/>
      <c r="D38" s="215"/>
      <c r="E38" s="216"/>
      <c r="F38" s="216"/>
      <c r="G38" s="216"/>
      <c r="H38" s="217"/>
    </row>
    <row r="39" spans="1:8" ht="14.45" customHeight="1">
      <c r="A39" s="35"/>
      <c r="B39" s="119"/>
      <c r="C39" s="124"/>
      <c r="D39" s="216"/>
      <c r="E39" s="216"/>
      <c r="F39" s="216"/>
      <c r="G39" s="216"/>
      <c r="H39" s="217"/>
    </row>
    <row r="40" spans="1:8" ht="14.45" customHeight="1">
      <c r="A40" s="35"/>
      <c r="B40" s="119"/>
      <c r="C40" s="124"/>
      <c r="D40" s="216"/>
      <c r="E40" s="216"/>
      <c r="F40" s="216"/>
      <c r="G40" s="216"/>
      <c r="H40" s="217"/>
    </row>
    <row r="41" spans="1:8" ht="14.45" customHeight="1">
      <c r="A41" s="35"/>
      <c r="B41" s="119"/>
      <c r="C41" s="124"/>
      <c r="D41" s="216"/>
      <c r="E41" s="216"/>
      <c r="F41" s="216"/>
      <c r="G41" s="216"/>
      <c r="H41" s="217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1" t="s">
        <v>532</v>
      </c>
      <c r="E43" s="212"/>
      <c r="F43" s="212"/>
      <c r="G43" s="212"/>
      <c r="H43" s="213"/>
    </row>
    <row r="44" spans="1:8" ht="14.45" customHeight="1">
      <c r="A44" s="35"/>
      <c r="B44" s="119"/>
      <c r="C44" s="126"/>
      <c r="D44" s="212"/>
      <c r="E44" s="212"/>
      <c r="F44" s="212"/>
      <c r="G44" s="212"/>
      <c r="H44" s="213"/>
    </row>
    <row r="45" spans="1:8" ht="14.45" customHeight="1">
      <c r="A45" s="35"/>
      <c r="B45" s="119"/>
      <c r="C45" s="126"/>
      <c r="D45" s="212"/>
      <c r="E45" s="212"/>
      <c r="F45" s="212"/>
      <c r="G45" s="212"/>
      <c r="H45" s="213"/>
    </row>
    <row r="46" spans="1:8">
      <c r="A46" s="35"/>
      <c r="B46" s="119"/>
      <c r="C46" s="126"/>
      <c r="D46" s="212"/>
      <c r="E46" s="212"/>
      <c r="F46" s="212"/>
      <c r="G46" s="212"/>
      <c r="H46" s="213"/>
    </row>
    <row r="47" spans="1:8">
      <c r="A47" s="38"/>
      <c r="C47" s="126"/>
      <c r="D47" s="212"/>
      <c r="E47" s="212"/>
      <c r="F47" s="212"/>
      <c r="G47" s="212"/>
      <c r="H47" s="213"/>
    </row>
    <row r="48" spans="1:8">
      <c r="A48" s="38"/>
      <c r="C48" s="126"/>
      <c r="D48" s="212"/>
      <c r="E48" s="212"/>
      <c r="F48" s="212"/>
      <c r="G48" s="212"/>
      <c r="H48" s="213"/>
    </row>
    <row r="49" spans="1:13">
      <c r="A49" s="38"/>
      <c r="B49" s="205"/>
      <c r="C49" s="206"/>
      <c r="D49" s="212"/>
      <c r="E49" s="212"/>
      <c r="F49" s="212"/>
      <c r="G49" s="212"/>
      <c r="H49" s="213"/>
    </row>
    <row r="50" spans="1:13">
      <c r="A50" s="38"/>
      <c r="D50" s="212"/>
      <c r="E50" s="212"/>
      <c r="F50" s="212"/>
      <c r="G50" s="212"/>
      <c r="H50" s="213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L33" sqref="L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400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40" t="s">
        <v>219</v>
      </c>
      <c r="D8" s="240"/>
      <c r="E8" s="240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45583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0.77083333333333337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0.80208333333333337</v>
      </c>
      <c r="C14" s="12"/>
      <c r="D14" s="95" t="s">
        <v>173</v>
      </c>
      <c r="E14" s="93"/>
      <c r="F14" s="93"/>
      <c r="G14" s="80" t="str">
        <f>КАГ!G10</f>
        <v>Черткова О.Н.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3.125E-2</v>
      </c>
      <c r="D15" s="95" t="s">
        <v>170</v>
      </c>
      <c r="E15" s="93"/>
      <c r="F15" s="93"/>
      <c r="G15" s="80" t="str">
        <f>КАГ!G11</f>
        <v>Соболев Д.А.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Соловьев Ф.А.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16053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80</v>
      </c>
      <c r="H18" s="39"/>
    </row>
    <row r="19" spans="1:8" ht="14.45" customHeight="1">
      <c r="A19" s="15" t="s">
        <v>12</v>
      </c>
      <c r="B19" s="68">
        <f>КАГ!B14</f>
        <v>29629</v>
      </c>
      <c r="C19" s="69"/>
      <c r="D19" s="69"/>
      <c r="E19" s="69"/>
      <c r="F19" s="69"/>
      <c r="G19" s="165" t="s">
        <v>399</v>
      </c>
      <c r="H19" s="180" t="str">
        <f>КАГ!H15</f>
        <v>12:48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5990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11.381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534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-----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533</v>
      </c>
      <c r="C40" s="120"/>
      <c r="D40" s="245" t="s">
        <v>524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ml,10 ml"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кальциноз, стеноз средней трети до 50%
Бассейн ПНА:   выраженный кальциноз на протяжении всех сегментов. Определяется окклюзия на уровне устья ПНА. ХТО на уровне среднего сегмента!.  Антеградный кровоток  TIMI 0. Выраженный коллатеральный кровоток из системы ЗМЖВ ПКА с ретроградным контрастированием дистального и частично среднего сегмента ПНА. (постокклюзионный сегмент контрастируется в полном объёме) - Rentrop3. Слабое контрастированием ДВ и СВ1 ПНА из ЗБВ.
Бассейн  ОА:   Определяется окклюзия на уровне устья ОА. Антеградный кровоток  TIMI 0. Оценка русла после реканализации: стеноз проксимального сегмента 40%, стеноз прокс/3 ВТК 70%.  
Бассейн ПКА:   стеноз проксимального сегмента 50%, стенозы среднего сегмента 40%, на границе среднего и дистального сегментов стеноз 50%, стеноз средней трети крупной ЗБВ 30%. Антеградный кровоток  TIMI III.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algorithmName="SHA-512" hashValue="5CjkEFZWvDDIkfTACagYDYKQfDi0GDBOq5eNI6Nf+AXq1L6MJ8243nxtXqcrFPAu0m+jWYKGQ/obHMRFGzun1g==" saltValue="qVvwSrg4eyyzwfXHZj7D6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45583</v>
      </c>
      <c r="C2" s="152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Соловьев Ф.А.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16053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4" t="str">
        <f>ЧКВ!A6</f>
        <v xml:space="preserve">Транслюминальная баллонная ангиопластика коронарных артерий. </v>
      </c>
      <c r="C6" s="131" t="s">
        <v>10</v>
      </c>
      <c r="D6" s="103">
        <f>DATEDIF(D5,D10,"y")</f>
        <v>80</v>
      </c>
    </row>
    <row r="7" spans="1:4">
      <c r="A7" s="38"/>
      <c r="C7" s="101" t="s">
        <v>12</v>
      </c>
      <c r="D7" s="103">
        <f>КАГ!$B$14</f>
        <v>29629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45583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512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410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Asahi Gaia First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1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2024-10-18T16:54:37Z</cp:lastPrinted>
  <dcterms:created xsi:type="dcterms:W3CDTF">2015-06-05T18:19:34Z</dcterms:created>
  <dcterms:modified xsi:type="dcterms:W3CDTF">2024-10-18T16:54:41Z</dcterms:modified>
</cp:coreProperties>
</file>