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6" i="1"/>
  <c r="G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77" i="1" s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65" i="1" s="1"/>
  <c r="U67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71" i="1" l="1"/>
  <c r="U62" i="1"/>
  <c r="U43" i="1"/>
  <c r="U50" i="1"/>
  <c r="U48" i="1"/>
  <c r="U53" i="1"/>
  <c r="U76" i="1"/>
  <c r="U77" i="1"/>
  <c r="J75" i="1"/>
  <c r="I75" i="1"/>
  <c r="W62" i="1"/>
  <c r="W39" i="1"/>
  <c r="W54" i="1"/>
  <c r="W47" i="1"/>
  <c r="W55" i="1"/>
  <c r="W57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J77" i="1" s="1"/>
  <c r="W75" i="1"/>
  <c r="W76" i="1"/>
  <c r="W50" i="1"/>
  <c r="W69" i="1"/>
  <c r="W71" i="1"/>
  <c r="W42" i="1"/>
  <c r="W48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V62" i="1" s="1"/>
  <c r="W77" i="1"/>
  <c r="V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V50" i="1" l="1"/>
  <c r="V71" i="1"/>
  <c r="V58" i="1"/>
  <c r="V52" i="1"/>
  <c r="V63" i="1"/>
  <c r="V49" i="1"/>
  <c r="V45" i="1"/>
  <c r="V59" i="1"/>
  <c r="V75" i="1"/>
  <c r="V41" i="1"/>
  <c r="V56" i="1"/>
  <c r="V47" i="1"/>
  <c r="V42" i="1"/>
  <c r="V73" i="1"/>
  <c r="V68" i="1"/>
  <c r="V67" i="1"/>
  <c r="V46" i="1"/>
  <c r="V54" i="1"/>
  <c r="V72" i="1"/>
  <c r="V48" i="1"/>
  <c r="V53" i="1"/>
  <c r="V55" i="1"/>
  <c r="V70" i="1"/>
  <c r="V39" i="1"/>
  <c r="V51" i="1"/>
  <c r="V61" i="1"/>
  <c r="V64" i="1"/>
  <c r="V66" i="1"/>
  <c r="V43" i="1"/>
  <c r="V44" i="1"/>
  <c r="V69" i="1"/>
  <c r="V60" i="1"/>
  <c r="V57" i="1"/>
  <c r="V40" i="1"/>
  <c r="V74" i="1"/>
  <c r="V65" i="1"/>
  <c r="V76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K76" i="1" l="1"/>
  <c r="K77" i="1" s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T77" i="1" s="1"/>
  <c r="P74" i="1"/>
  <c r="N72" i="1"/>
  <c r="N73" i="1" s="1"/>
  <c r="L67" i="1"/>
  <c r="M61" i="1"/>
  <c r="T75" i="1" l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<sst xmlns="http://schemas.openxmlformats.org/spreadsheetml/2006/main" count="891" uniqueCount="539">
  <si>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</si>
  <si>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</si>
  <si>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</si>
  <si>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</si>
  <si>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</si>
  <si>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</si>
  <si>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</si>
  <si>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</si>
  <si>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</si>
  <si>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</si>
  <si>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</si>
  <si>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</si>
  <si>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</si>
  <si>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</si>
  <si>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</si>
  <si>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</si>
  <si>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</si>
  <si>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</si>
  <si>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</si>
  <si>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</si>
  <si>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</si>
  <si>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</si>
  <si>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</si>
  <si>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</si>
  <si>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</si>
  <si>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</si>
  <si>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</si>
  <si>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</si>
  <si>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</si>
  <si>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</si>
  <si>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</si>
  <si>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</si>
  <si>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</si>
  <si>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</si>
  <si>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</si>
  <si>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</si>
  <si>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</si>
  <si>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</si>
  <si>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</si>
  <si>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</si>
  <si>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</si>
  <si>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</si>
  <si>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</si>
  <si>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</si>
  <si>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</si>
  <si>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</si>
  <si>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</si>
  <si>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</si>
  <si>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</si>
  <si>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</si>
  <si>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</si>
  <si>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</si>
  <si>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</si>
  <si>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</si>
  <si>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</si>
  <si>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</si>
  <si>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</si>
  <si>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</si>
  <si>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</si>
  <si>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</si>
  <si>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</si>
  <si>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</si>
  <si>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</si>
  <si>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</si>
  <si>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</si>
  <si>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</si>
  <si>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</si>
  <si>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</si>
  <si>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</si>
  <si>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</si>
  <si>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</si>
  <si>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</si>
  <si>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</si>
  <si>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</si>
  <si>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</si>
  <si>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</si>
  <si>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</si>
  <si>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</si>
  <si>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</si>
  <si>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</si>
  <si>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</si>
  <si>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</si>
  <si>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</si>
  <si>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</si>
  <si>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</si>
  <si>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</si>
  <si>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</si>
  <si>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</si>
  <si>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</si>
  <si>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</si>
  <si>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</si>
  <si>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</si>
  <si>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</si>
  <si>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</si>
  <si>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</si>
  <si>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</si>
  <si>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</si>
  <si>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</si>
  <si>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</si>
  <si>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</si>
  <si>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</si>
  <si>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</si>
  <si>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</si>
  <si>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</si>
  <si>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</si>
  <si>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</si>
  <si>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</si>
  <si>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</si>
  <si>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</si>
  <si>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</si>
  <si>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</si>
  <si>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</si>
  <si>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</si>
  <si>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</si>
  <si>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</si>
  <si>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</si>
  <si>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</si>
  <si>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</si>
  <si>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</si>
  <si>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</si>
  <si>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</si>
  <si>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</si>
  <si>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</si>
  <si>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</si>
  <si>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</si>
  <si>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</si>
  <si>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</si>
  <si>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</si>
  <si>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</si>
  <si>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</si>
  <si>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</si>
  <si>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</si>
  <si>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</si>
  <si>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</si>
  <si>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</si>
  <si>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</si>
  <si>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</si>
  <si>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</si>
  <si>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</si>
  <si>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</si>
  <si>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</si>
  <si>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</si>
  <si>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</si>
  <si>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</si>
  <si>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</si>
  <si>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</si>
  <si>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</si>
  <si>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</si>
  <si>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</si>
  <si>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</si>
  <si>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</si>
  <si>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</si>
  <si>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</si>
  <si>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</si>
  <si>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</si>
  <si>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</si>
  <si>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</si>
  <si>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</si>
  <si>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</si>
  <si>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</si>
  <si>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</si>
  <si>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</si>
  <si>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</si>
  <si>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</si>
  <si>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</si>
  <si>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</si>
  <si>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</si>
  <si>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</si>
  <si>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</si>
  <si>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</si>
  <si>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</si>
  <si>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</si>
  <si>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</si>
  <si>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</si>
  <si>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</si>
  <si>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</si>
  <si>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</si>
  <si>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</si>
  <si>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</si>
  <si>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</si>
  <si>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</si>
  <si>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</si>
  <si>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</si>
  <si>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</si>
  <si>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</si>
  <si>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</si>
  <si>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</si>
  <si>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</si>
  <si>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</si>
  <si>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</si>
  <si>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</si>
  <si>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</si>
  <si>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</si>
  <si>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</si>
  <si>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</si>
  <si>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</si>
  <si>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</si>
  <si>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</si>
  <si>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</si>
  <si>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</si>
  <si>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</si>
  <si>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</si>
  <si>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</si>
  <si>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</si>
  <si>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</si>
  <si>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</si>
  <si>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</si>
  <si>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</si>
  <si>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</si>
  <si>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</si>
  <si>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</si>
  <si>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</si>
  <si>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</si>
  <si>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</si>
  <si>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</si>
  <si>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</si>
  <si>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</si>
  <si>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</si>
  <si>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</si>
  <si>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</si>
  <si>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</si>
  <si>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</si>
  <si>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</si>
  <si>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</si>
  <si>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</si>
  <si>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</si>
  <si>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</si>
  <si>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</si>
  <si>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</si>
  <si>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</si>
  <si>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</si>
  <si>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</si>
  <si>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</si>
  <si>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</si>
  <si>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</si>
  <si>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</si>
  <si>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</si>
  <si>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</si>
  <si>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</si>
  <si>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</si>
  <si>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</si>
  <si>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</si>
  <si>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</si>
  <si>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</si>
  <si>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</si>
  <si>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</si>
  <si>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</si>
  <si>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</si>
  <si>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</si>
  <si>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</si>
  <si>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</si>
  <si>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</si>
  <si>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</si>
  <si>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</si>
  <si>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</si>
  <si>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</si>
  <si>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</si>
  <si>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</si>
  <si>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</si>
  <si>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</si>
  <si>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</si>
  <si>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</si>
  <si>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</si>
  <si>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</si>
  <si>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</si>
  <si>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</si>
  <si>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</si>
  <si>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</si>
  <si>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</si>
  <si>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</si>
  <si>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</si>
  <si>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</si>
  <si>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</si>
  <si>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</si>
  <si>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</si>
  <si>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</si>
  <si>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</si>
  <si>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</si>
  <si>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</si>
  <si>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</si>
  <si>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</si>
  <si>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</si>
  <si>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</si>
  <si>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</si>
  <si>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</si>
  <si>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</si>
  <si>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</si>
  <si>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</si>
  <si>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</si>
  <si>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</si>
  <si>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</si>
  <si>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</si>
  <si>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</si>
  <si>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</si>
  <si>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</si>
  <si>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</si>
  <si>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</si>
  <si>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</si>
  <si>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</si>
  <si>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</si>
  <si>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</si>
  <si>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</si>
  <si>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</si>
  <si>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</si>
  <si>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</si>
  <si>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</si>
  <si>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</si>
  <si>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</si>
  <si>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</si>
  <si>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</si>
  <si>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</si>
  <si>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</si>
  <si>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</si>
  <si>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</si>
  <si>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</si>
  <si>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</si>
  <si>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</si>
  <si>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</si>
  <si>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</si>
  <si>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</si>
  <si>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</si>
  <si>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</si>
  <si>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</si>
  <si>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</si>
  <si>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</si>
  <si>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</si>
  <si>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</si>
  <si>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</si>
  <si>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</si>
  <si>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</si>
  <si>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</si>
  <si>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</si>
  <si>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</si>
  <si>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</si>
  <si>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</si>
  <si>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</si>
  <si>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</si>
  <si>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</si>
  <si>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</si>
  <si>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</si>
  <si>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</si>
  <si>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</si>
  <si>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</si>
  <si>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</si>
  <si>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</si>
  <si>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</si>
  <si>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</si>
  <si>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</si>
  <si>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</si>
  <si>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</si>
  <si>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</si>
  <si>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</si>
  <si>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</si>
  <si>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</si>
  <si>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</si>
  <si>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</si>
  <si>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</si>
  <si>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</si>
  <si>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</si>
  <si>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</si>
  <si>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</si>
  <si>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</si>
  <si>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</si>
  <si>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</si>
  <si>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</si>
  <si>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</si>
  <si>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</si>
  <si>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</si>
  <si>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</si>
  <si>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</si>
  <si>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</si>
  <si>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</si>
  <si>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</si>
  <si>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</si>
  <si>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</si>
  <si>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</si>
  <si>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</si>
  <si>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</si>
  <si>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</si>
  <si>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</si>
  <si>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</si>
  <si>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</si>
  <si>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</si>
  <si>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</si>
  <si>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</si>
  <si>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</si>
  <si>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</si>
  <si>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</si>
  <si>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</si>
  <si>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</si>
  <si>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</si>
  <si>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</si>
  <si>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</si>
  <si>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</si>
  <si>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</si>
  <si>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</si>
  <si>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</si>
  <si>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</si>
  <si>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</si>
  <si>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</si>
  <si>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</si>
  <si>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</si>
  <si>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</si>
  <si>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</si>
  <si>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</si>
  <si>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</si>
  <si>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</si>
  <si>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</si>
  <si>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</si>
  <si>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</si>
  <si>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</si>
  <si>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</si>
  <si>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</si>
  <si>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</si>
  <si>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</si>
  <si>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</si>
  <si>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</si>
  <si>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</si>
  <si>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</si>
  <si>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</si>
  <si>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</si>
  <si>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</si>
  <si>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</si>
  <si>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</si>
  <si>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</si>
  <si>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</si>
  <si>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</si>
  <si>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</si>
  <si>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</si>
  <si>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</si>
  <si>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</si>
  <si>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</si>
  <si>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</si>
  <si>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</si>
  <si>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</si>
  <si>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</si>
  <si>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</si>
  <si>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</si>
  <si>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</si>
  <si>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</si>
  <si>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</si>
  <si>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</si>
  <si>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</si>
  <si>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</si>
  <si>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</si>
  <si>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</si>
  <si>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</si>
  <si>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</si>
  <si>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</si>
  <si>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</si>
  <si>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</si>
  <si>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</si>
  <si>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</si>
  <si>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</si>
  <si>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</si>
  <si>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</si>
  <si>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</si>
  <si>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</si>
  <si>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</si>
  <si>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</si>
  <si>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</si>
  <si>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</si>
  <si>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</si>
  <si>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</si>
  <si>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</si>
  <si>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</si>
  <si>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</si>
  <si>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</si>
  <si>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</si>
  <si>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</si>
  <si>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</si>
  <si>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</si>
  <si>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</si>
  <si>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</si>
  <si>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</si>
  <si>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</si>
  <si>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</si>
  <si>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</si>
  <si>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</si>
  <si>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</si>
  <si>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</si>
  <si>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</si>
  <si>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</si>
  <si>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</si>
  <si>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</si>
  <si>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</si>
  <si>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</si>
  <si>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</si>
  <si>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</si>
  <si>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</si>
  <si>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</si>
  <si>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</si>
  <si>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</si>
  <si>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</si>
  <si>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</si>
  <si>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</si>
  <si>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</si>
  <si>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</si>
  <si>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</si>
  <si>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</si>
  <si>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</si>
  <si>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</si>
  <si>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</si>
  <si>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</si>
  <si>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</si>
  <si>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</si>
  <si>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</si>
  <si>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</si>
  <si>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</si>
  <si>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</si>
  <si>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</si>
  <si>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</si>
  <si>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</si>
  <si>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</si>
  <si>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</si>
  <si>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</si>
  <si>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</si>
  <si>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</si>
  <si>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</si>
  <si>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</si>
  <si>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</si>
  <si>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</si>
  <si>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</si>
  <si>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</si>
  <si>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</si>
  <si>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</si>
  <si>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</si>
  <si>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</si>
  <si>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</si>
  <si>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</si>
  <si>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Яковлев В.И.</t>
  </si>
  <si>
    <t>07:30</t>
  </si>
  <si>
    <t>Вишенцев А.А.</t>
  </si>
  <si>
    <t>проходим, контуры ровные. Ствол короткий</t>
  </si>
  <si>
    <t>неровности контуров среднего  сегмента. Сьтенозы проксимальной трети ВТК 30%. Антеградный кровоток  TIMI III.</t>
  </si>
  <si>
    <r>
      <t xml:space="preserve">неровности контуров проксимального сегмента. Антеградный кровоток  TIMI III. </t>
    </r>
    <r>
      <rPr>
        <i/>
        <sz val="11"/>
        <color theme="1"/>
        <rFont val="Arial Narrow"/>
        <family val="2"/>
        <charset val="204"/>
      </rPr>
      <t xml:space="preserve">Крупная ДВ со стенозами устья и проксимальной трети ДВ 30%, значимый нестабильный  стеноз на границе проксимальной и средней трети ДВ 80% </t>
    </r>
  </si>
  <si>
    <t>неровности контуров проксимального сегмента, стеноз среднего сегмента до 30%.  Антеградный кровоток  TIMI III.</t>
  </si>
  <si>
    <t>Совместно с д/кардиологом: с учетом клинических данных, ЭКГ и КАГ рекомендована реваскуляризация ДВ.</t>
  </si>
  <si>
    <t>Устье ЛКА катетеризировано проводниковым катетером Launcher EBU 3.5 6Fr. Коронарный проводник Fielder (1 шт) проведен в дистальный сегмент ДВ.  В зону значимого стеноза ДВ  имплантирован стент DES Resolute Integrity 2,75-18 мм, давлением 10 атм. Постдилатация и оптимизация стента БК NC Аскиома 3.0 - 6 мм, давлением до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</si>
</sst>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i/>
      <sz val="11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6" zoomScaleNormal="100" zoomScaleSheetLayoutView="100" zoomScalePageLayoutView="90" workbookViewId="0">
      <selection activeCell="A51" sqref="A5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45615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0.54513888888888895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0.55347222222222225</v>
      </c>
      <c r="C10" s="54"/>
      <c r="D10" s="94" t="s">
        <v>173</v>
      </c>
      <c r="E10" s="92"/>
      <c r="F10" s="92"/>
      <c r="G10" s="23" t="s">
        <v>150</v>
      </c>
      <c r="H10" s="25"/>
    </row>
    <row r="11" spans="1:8" ht="17.25" thickTop="1" thickBot="1">
      <c r="A11" s="88" t="s">
        <v>192</v>
      </c>
      <c r="B11" s="202" t="s">
        <v>530</v>
      </c>
      <c r="C11" s="8"/>
      <c r="D11" s="94" t="s">
        <v>170</v>
      </c>
      <c r="E11" s="92"/>
      <c r="F11" s="92"/>
      <c r="G11" s="23" t="s">
        <v>268</v>
      </c>
      <c r="H11" s="25"/>
    </row>
    <row r="12" spans="1:8" ht="16.5" thickTop="1">
      <c r="A12" s="80" t="s">
        <v>8</v>
      </c>
      <c r="B12" s="81">
        <v>19422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71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32718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531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402</v>
      </c>
      <c r="H16" s="163">
        <v>3950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7.5049999999999999</v>
      </c>
    </row>
    <row r="18" spans="1:8" ht="14.45" customHeight="1">
      <c r="A18" s="56" t="s">
        <v>188</v>
      </c>
      <c r="B18" s="86" t="s">
        <v>523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533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29" t="s">
        <v>535</v>
      </c>
      <c r="C22" s="229"/>
      <c r="D22" s="229"/>
      <c r="E22" s="229"/>
      <c r="F22" s="229"/>
      <c r="G22" s="229"/>
      <c r="H22" s="230"/>
    </row>
    <row r="23" spans="1:8" ht="14.45" customHeight="1">
      <c r="A23" s="37"/>
      <c r="B23" s="231"/>
      <c r="C23" s="231"/>
      <c r="D23" s="231"/>
      <c r="E23" s="231"/>
      <c r="F23" s="231"/>
      <c r="G23" s="231"/>
      <c r="H23" s="232"/>
    </row>
    <row r="24" spans="1:8" ht="14.45" customHeight="1">
      <c r="A24" s="59"/>
      <c r="B24" s="231"/>
      <c r="C24" s="231"/>
      <c r="D24" s="231"/>
      <c r="E24" s="231"/>
      <c r="F24" s="231"/>
      <c r="G24" s="231"/>
      <c r="H24" s="232"/>
    </row>
    <row r="25" spans="1:8" ht="14.45" customHeight="1">
      <c r="A25" s="37"/>
      <c r="B25" s="231"/>
      <c r="C25" s="231"/>
      <c r="D25" s="231"/>
      <c r="E25" s="231"/>
      <c r="F25" s="231"/>
      <c r="G25" s="231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29" t="s">
        <v>534</v>
      </c>
      <c r="C27" s="229"/>
      <c r="D27" s="229"/>
      <c r="E27" s="229"/>
      <c r="F27" s="229"/>
      <c r="G27" s="229"/>
      <c r="H27" s="230"/>
    </row>
    <row r="28" spans="1:8" ht="15.6" customHeight="1">
      <c r="A28" s="37"/>
      <c r="B28" s="231"/>
      <c r="C28" s="231"/>
      <c r="D28" s="231"/>
      <c r="E28" s="231"/>
      <c r="F28" s="231"/>
      <c r="G28" s="231"/>
      <c r="H28" s="232"/>
    </row>
    <row r="29" spans="1:8" ht="14.45" customHeight="1">
      <c r="A29" s="37"/>
      <c r="B29" s="231"/>
      <c r="C29" s="231"/>
      <c r="D29" s="231"/>
      <c r="E29" s="231"/>
      <c r="F29" s="231"/>
      <c r="G29" s="231"/>
      <c r="H29" s="232"/>
    </row>
    <row r="30" spans="1:8" ht="14.45" customHeight="1">
      <c r="A30" s="31"/>
      <c r="B30" s="231"/>
      <c r="C30" s="231"/>
      <c r="D30" s="231"/>
      <c r="E30" s="231"/>
      <c r="F30" s="231"/>
      <c r="G30" s="231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29" t="s">
        <v>536</v>
      </c>
      <c r="C32" s="229"/>
      <c r="D32" s="229"/>
      <c r="E32" s="229"/>
      <c r="F32" s="229"/>
      <c r="G32" s="229"/>
      <c r="H32" s="230"/>
    </row>
    <row r="33" spans="1:8" ht="14.45" customHeight="1">
      <c r="A33" s="37"/>
      <c r="B33" s="231"/>
      <c r="C33" s="231"/>
      <c r="D33" s="231"/>
      <c r="E33" s="231"/>
      <c r="F33" s="231"/>
      <c r="G33" s="231"/>
      <c r="H33" s="232"/>
    </row>
    <row r="34" spans="1:8" ht="15.6" customHeight="1">
      <c r="A34" s="37"/>
      <c r="B34" s="231"/>
      <c r="C34" s="231"/>
      <c r="D34" s="231"/>
      <c r="E34" s="231"/>
      <c r="F34" s="231"/>
      <c r="G34" s="231"/>
      <c r="H34" s="232"/>
    </row>
    <row r="35" spans="1:8" ht="14.45" customHeight="1">
      <c r="A35" s="37"/>
      <c r="B35" s="231"/>
      <c r="C35" s="231"/>
      <c r="D35" s="231"/>
      <c r="E35" s="231"/>
      <c r="F35" s="231"/>
      <c r="G35" s="231"/>
      <c r="H35" s="232"/>
    </row>
    <row r="36" spans="1:8" ht="15.6" customHeight="1">
      <c r="A36" s="37"/>
      <c r="B36" s="231"/>
      <c r="C36" s="231"/>
      <c r="D36" s="231"/>
      <c r="E36" s="231"/>
      <c r="F36" s="231"/>
      <c r="G36" s="231"/>
      <c r="H36" s="232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537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204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6" zoomScaleNormal="100" zoomScaleSheetLayoutView="100" zoomScalePageLayoutView="90" workbookViewId="0">
      <selection activeCell="A50" sqref="A50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208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4" t="s">
        <v>223</v>
      </c>
      <c r="D8" s="244"/>
      <c r="E8" s="244"/>
      <c r="F8" s="189">
        <v>1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45615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0.55347222222222225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0.57291666666666663</v>
      </c>
      <c r="C14" s="11"/>
      <c r="D14" s="94" t="s">
        <v>173</v>
      </c>
      <c r="E14" s="92"/>
      <c r="F14" s="92"/>
      <c r="G14" s="79" t="str">
        <f>КАГ!G10</f>
        <v>Казанцева А.М.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1.9444444444444375E-2</v>
      </c>
      <c r="C15"/>
      <c r="D15" s="94" t="s">
        <v>170</v>
      </c>
      <c r="E15" s="92"/>
      <c r="F15" s="92"/>
      <c r="G15" s="79" t="str">
        <f>КАГ!G11</f>
        <v>Комаров А.С.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Яковлев В.И.</v>
      </c>
      <c r="C16" s="199">
        <f>LEN(КАГ!B11)</f>
        <v>12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19422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71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32718</v>
      </c>
      <c r="C19" s="68"/>
      <c r="D19" s="68"/>
      <c r="E19" s="68"/>
      <c r="F19" s="68"/>
      <c r="G19" s="164" t="s">
        <v>399</v>
      </c>
      <c r="H19" s="179" t="str">
        <f>КАГ!H15</f>
        <v>07:30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402</v>
      </c>
      <c r="H20" s="180">
        <f>КАГ!H16</f>
        <v>3950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7.5049999999999999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538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526</v>
      </c>
      <c r="C40" s="119"/>
      <c r="D40" s="249" t="s">
        <v>400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371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ровные. Ствол короткий
Бассейн ПНА:   неровности контуров проксимального сегмента. Антеградный кровоток  TIMI III. Крупная ДВ со стенозами устья и проксимальной трети ДВ 30%, значимый нестабильный  стеноз на границе проксимальной и средней трети ДВ 80% 
Бассейн  ОА:   неровности контуров среднего  сегмента. Сьтенозы проксимальной трети ВТК 30%. Антеградный кровоток  TIMI III.
Бассейн ПКА:   неровности контуров проксимального сегмента, стеноз среднего сегмента до 30%.  Антеградный кровоток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22" sqref="C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45615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Яковлев В.И.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19422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71</v>
      </c>
    </row>
    <row r="7" spans="1:4">
      <c r="A7" s="37"/>
      <c r="B7"/>
      <c r="C7" s="100" t="s">
        <v>12</v>
      </c>
      <c r="D7" s="102">
        <f>КАГ!$B$14</f>
        <v>32718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47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45615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3" t="s">
        <v>315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53" t="s">
        <v>324</v>
      </c>
      <c r="C15" s="134" t="s">
        <v>449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516</v>
      </c>
      <c r="C16" s="134" t="s">
        <v>413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3" t="s">
        <v>326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Fielder</v>
      </c>
      <c r="T2" s="114" t="str">
        <f>IFERROR(INDEX(Расходка[Наименование расходного материала],MATCH(Расходка[[#This Row],[№]],Поиск_расходки[Индекс3],0)),"")</f>
        <v>DES, Resolute Integtity</v>
      </c>
      <c r="U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4" t="str">
        <f>IFERROR(INDEX(Расходка[Наименование расходного материала],MATCH(Расходка[[#This Row],[№]],Поиск_расходки[Индекс5],0)),"")</f>
        <v>Launcher 6F EBU 3.5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>Fielder XT-A</v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>Fielder XT-R</v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1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8">
        <v>254570</v>
      </c>
      <c r="AN13" s="2"/>
      <c r="AO13" t="s">
        <v>529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1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2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3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524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525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</v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528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BMS, Integtity</v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DES, Calipso</v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NanoMed</v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1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Firehawk</v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Telescope ™ II 6F</v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Launcher 6F AL 1</v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67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1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68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69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0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1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3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4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5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76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77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31" zoomScale="90" zoomScaleNormal="90" workbookViewId="0">
      <selection activeCell="B46" sqref="B4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170</v>
      </c>
      <c r="B45" t="s">
        <v>532</v>
      </c>
    </row>
    <row r="46" spans="1:2">
      <c r="A46" t="s">
        <v>303</v>
      </c>
      <c r="B46" t="s">
        <v>260</v>
      </c>
    </row>
    <row r="47" spans="1:2">
      <c r="A47" t="s">
        <v>303</v>
      </c>
      <c r="B47" t="s">
        <v>261</v>
      </c>
    </row>
    <row r="48" spans="1:2">
      <c r="A48" t="s">
        <v>303</v>
      </c>
      <c r="B48" t="s">
        <v>262</v>
      </c>
    </row>
    <row r="49" spans="1:2">
      <c r="A49" t="s">
        <v>303</v>
      </c>
      <c r="B49" t="s">
        <v>178</v>
      </c>
    </row>
    <row r="50" spans="1:2">
      <c r="A50" t="s">
        <v>303</v>
      </c>
      <c r="B50" t="s">
        <v>258</v>
      </c>
    </row>
    <row r="51" spans="1:2">
      <c r="A51" t="s">
        <v>303</v>
      </c>
      <c r="B51" t="s">
        <v>269</v>
      </c>
    </row>
    <row r="52" spans="1:2">
      <c r="A52" t="s">
        <v>303</v>
      </c>
      <c r="B52" t="s">
        <v>177</v>
      </c>
    </row>
    <row r="53" spans="1:2">
      <c r="A53" t="s">
        <v>303</v>
      </c>
      <c r="B53" t="s">
        <v>505</v>
      </c>
    </row>
    <row r="54" spans="1:2">
      <c r="A54" t="s">
        <v>303</v>
      </c>
      <c r="B54" t="s">
        <v>259</v>
      </c>
    </row>
    <row r="55" spans="1:2">
      <c r="A55" t="s">
        <v>303</v>
      </c>
      <c r="B55" t="s">
        <v>369</v>
      </c>
    </row>
    <row r="56" spans="1:2">
      <c r="A56" t="s">
        <v>303</v>
      </c>
      <c r="B56" t="s">
        <v>365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2024-11-19T11:12:00Z</cp:lastPrinted>
  <dcterms:created xsi:type="dcterms:W3CDTF">2015-06-05T18:19:34Z</dcterms:created>
  <dcterms:modified xsi:type="dcterms:W3CDTF">2024-11-19T22:10:59Z</dcterms:modified>
</cp:coreProperties>
</file>