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A1" i="11" l="1"/>
  <c r="A3" i="11"/>
  <c r="A16" i="3" l="1"/>
  <c r="C15" i="5" l="1"/>
  <c r="B15" i="9" l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E60" i="1" l="1"/>
  <c r="E61" i="1" s="1"/>
  <c r="E62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Q75" i="1" l="1"/>
  <c r="AD73" i="1" s="1"/>
  <c r="AB70" i="1"/>
  <c r="AB69" i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O74" i="1" l="1"/>
  <c r="O75" i="1" s="1"/>
  <c r="AB73" i="1" s="1"/>
  <c r="AB71" i="1"/>
  <c r="Q76" i="1"/>
  <c r="AB72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Q77" i="1" l="1"/>
  <c r="O76" i="1"/>
  <c r="AB74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Q78" i="1" l="1"/>
  <c r="AD78" i="1" s="1"/>
  <c r="AD75" i="1"/>
  <c r="O77" i="1"/>
  <c r="AD76" i="1"/>
  <c r="AB75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O78" i="1" l="1"/>
  <c r="AB78" i="1" s="1"/>
  <c r="AD77" i="1"/>
  <c r="AB76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AB77" i="1" l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S66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3" i="1" l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1" i="1"/>
  <c r="U32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U77" i="1" l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W73" i="1" l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9" i="1"/>
  <c r="V68" i="1"/>
  <c r="V46" i="1"/>
  <c r="V72" i="1"/>
  <c r="V53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62" i="1" l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X2" i="1"/>
  <c r="G62" i="1"/>
  <c r="G63" i="1" s="1"/>
  <c r="M51" i="1"/>
  <c r="M52" i="1" s="1"/>
  <c r="M53" i="1" s="1"/>
  <c r="L50" i="1"/>
  <c r="K75" i="1" l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K77" i="1" l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X20" i="1" s="1"/>
  <c r="X35" i="1"/>
  <c r="X28" i="1"/>
  <c r="X27" i="1"/>
  <c r="X31" i="1"/>
  <c r="X21" i="1"/>
  <c r="X25" i="1"/>
  <c r="X19" i="1"/>
  <c r="X18" i="1"/>
  <c r="AC68" i="1"/>
  <c r="G74" i="1"/>
  <c r="G75" i="1" s="1"/>
  <c r="P74" i="1"/>
  <c r="N72" i="1"/>
  <c r="L67" i="1"/>
  <c r="M61" i="1"/>
  <c r="X58" i="1" l="1"/>
  <c r="X22" i="1"/>
  <c r="X63" i="1"/>
  <c r="X49" i="1"/>
  <c r="X36" i="1"/>
  <c r="X75" i="1"/>
  <c r="X46" i="1"/>
  <c r="X15" i="1"/>
  <c r="X17" i="1"/>
  <c r="N73" i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N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G78" i="1" l="1"/>
  <c r="T3" i="1" s="1"/>
  <c r="P76" i="1"/>
  <c r="N75" i="1"/>
  <c r="L69" i="1"/>
  <c r="M63" i="1"/>
  <c r="M64" i="1" s="1"/>
  <c r="M65" i="1" s="1"/>
  <c r="M66" i="1" s="1"/>
  <c r="T77" i="1" l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AC77" i="1" l="1"/>
  <c r="P78" i="1"/>
  <c r="AC78" i="1" s="1"/>
  <c r="N77" i="1"/>
  <c r="AC75" i="1"/>
  <c r="AC76" i="1"/>
  <c r="L71" i="1"/>
  <c r="L72" i="1" s="1"/>
  <c r="L73" i="1" s="1"/>
  <c r="M68" i="1"/>
  <c r="N78" i="1" l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Y78" i="1" s="1"/>
  <c r="Y64" i="1"/>
  <c r="Y38" i="1"/>
  <c r="Y39" i="1"/>
  <c r="Y53" i="1"/>
  <c r="Y12" i="1"/>
  <c r="Y26" i="1"/>
  <c r="Y54" i="1"/>
  <c r="Y22" i="1"/>
  <c r="Y58" i="1"/>
  <c r="Y18" i="1"/>
  <c r="Y5" i="1"/>
  <c r="Y6" i="1"/>
  <c r="Y65" i="1"/>
  <c r="Y42" i="1"/>
  <c r="Y50" i="1"/>
  <c r="Y13" i="1"/>
  <c r="Y31" i="1"/>
  <c r="Y69" i="1"/>
  <c r="Y16" i="1"/>
  <c r="Y19" i="1"/>
  <c r="Y37" i="1"/>
  <c r="Y61" i="1"/>
  <c r="Y44" i="1"/>
  <c r="Y21" i="1"/>
  <c r="Y28" i="1"/>
  <c r="Y72" i="1"/>
  <c r="Y57" i="1"/>
  <c r="Y7" i="1"/>
  <c r="Y29" i="1"/>
  <c r="Y32" i="1"/>
  <c r="Y23" i="1"/>
  <c r="Y24" i="1"/>
  <c r="Y73" i="1"/>
  <c r="Y33" i="1"/>
  <c r="Y70" i="1"/>
  <c r="Y75" i="1"/>
  <c r="M72" i="1"/>
  <c r="Y76" i="1" l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M74" i="1" l="1"/>
  <c r="M75" i="1" s="1"/>
  <c r="M76" i="1" l="1"/>
  <c r="Z2" i="1"/>
  <c r="M77" i="1" l="1"/>
  <c r="M78" i="1" l="1"/>
  <c r="Z78" i="1" s="1"/>
  <c r="Z75" i="1" l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<sst xmlns="http://schemas.openxmlformats.org/spreadsheetml/2006/main" count="894" uniqueCount="542">
  <si>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</si>
  <si>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</si>
  <si>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</si>
  <si>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</si>
  <si>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</si>
  <si>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</si>
  <si>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</si>
  <si>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</si>
  <si>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</si>
  <si>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</si>
  <si>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</si>
  <si>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</si>
  <si>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</si>
  <si>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</si>
  <si>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</si>
  <si>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</si>
  <si>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</si>
  <si>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</si>
  <si>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</si>
  <si>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</si>
  <si>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</si>
  <si>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</si>
  <si>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</si>
  <si>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</si>
  <si>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</si>
  <si>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</si>
  <si>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</si>
  <si>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</si>
  <si>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</si>
  <si>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</si>
  <si>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</si>
  <si>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</si>
  <si>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</si>
  <si>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</si>
  <si>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</si>
  <si>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</si>
  <si>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</si>
  <si>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</si>
  <si>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</si>
  <si>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</si>
  <si>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</si>
  <si>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</si>
  <si>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</si>
  <si>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</si>
  <si>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</si>
  <si>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</si>
  <si>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</si>
  <si>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</si>
  <si>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</si>
  <si>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</si>
  <si>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</si>
  <si>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</si>
  <si>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</si>
  <si>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</si>
  <si>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</si>
  <si>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</si>
  <si>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</si>
  <si>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</si>
  <si>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</si>
  <si>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</si>
  <si>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</si>
  <si>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</si>
  <si>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</si>
  <si>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</si>
  <si>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</si>
  <si>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</si>
  <si>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</si>
  <si>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</si>
  <si>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</si>
  <si>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</si>
  <si>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</si>
  <si>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</si>
  <si>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</si>
  <si>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</si>
  <si>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</si>
  <si>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</si>
  <si>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</si>
  <si>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</si>
  <si>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</si>
  <si>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</si>
  <si>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</si>
  <si>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</si>
  <si>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</si>
  <si>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</si>
  <si>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</si>
  <si>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</si>
  <si>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</si>
  <si>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</si>
  <si>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</si>
  <si>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</si>
  <si>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</si>
  <si>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</si>
  <si>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</si>
  <si>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</si>
  <si>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</si>
  <si>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</si>
  <si>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</si>
  <si>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</si>
  <si>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</si>
  <si>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</si>
  <si>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</si>
  <si>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</si>
  <si>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</si>
  <si>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</si>
  <si>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</si>
  <si>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</si>
  <si>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</si>
  <si>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</si>
  <si>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</si>
  <si>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</si>
  <si>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</si>
  <si>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</si>
  <si>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</si>
  <si>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</si>
  <si>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</si>
  <si>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</si>
  <si>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</si>
  <si>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</si>
  <si>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</si>
  <si>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</si>
  <si>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</si>
  <si>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</si>
  <si>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</si>
  <si>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</si>
  <si>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</si>
  <si>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</si>
  <si>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</si>
  <si>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</si>
  <si>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</si>
  <si>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</si>
  <si>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</si>
  <si>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</si>
  <si>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</si>
  <si>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</si>
  <si>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</si>
  <si>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</si>
  <si>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</si>
  <si>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</si>
  <si>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</si>
  <si>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</si>
  <si>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</si>
  <si>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</si>
  <si>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</si>
  <si>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</si>
  <si>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</si>
  <si>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</si>
  <si>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</si>
  <si>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</si>
  <si>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</si>
  <si>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</si>
  <si>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</si>
  <si>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</si>
  <si>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</si>
  <si>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</si>
  <si>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</si>
  <si>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</si>
  <si>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</si>
  <si>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</si>
  <si>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</si>
  <si>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</si>
  <si>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</si>
  <si>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</si>
  <si>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</si>
  <si>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</si>
  <si>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</si>
  <si>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</si>
  <si>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</si>
  <si>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</si>
  <si>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</si>
  <si>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</si>
  <si>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</si>
  <si>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</si>
  <si>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</si>
  <si>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</si>
  <si>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</si>
  <si>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</si>
  <si>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</si>
  <si>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</si>
  <si>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</si>
  <si>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</si>
  <si>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</si>
  <si>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</si>
  <si>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</si>
  <si>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</si>
  <si>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</si>
  <si>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</si>
  <si>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</si>
  <si>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</si>
  <si>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</si>
  <si>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</si>
  <si>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</si>
  <si>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</si>
  <si>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</si>
  <si>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</si>
  <si>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</si>
  <si>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</si>
  <si>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</si>
  <si>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</si>
  <si>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</si>
  <si>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</si>
  <si>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</si>
  <si>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</si>
  <si>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</si>
  <si>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</si>
  <si>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</si>
  <si>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</si>
  <si>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</si>
  <si>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</si>
  <si>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</si>
  <si>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</si>
  <si>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</si>
  <si>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</si>
  <si>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</si>
  <si>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</si>
  <si>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</si>
  <si>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</si>
  <si>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</si>
  <si>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</si>
  <si>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</si>
  <si>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</si>
  <si>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</si>
  <si>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</si>
  <si>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</si>
  <si>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</si>
  <si>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</si>
  <si>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</si>
  <si>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</si>
  <si>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</si>
  <si>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</si>
  <si>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</si>
  <si>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</si>
  <si>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</si>
  <si>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</si>
  <si>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</si>
  <si>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</si>
  <si>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</si>
  <si>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</si>
  <si>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</si>
  <si>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</si>
  <si>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</si>
  <si>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</si>
  <si>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</si>
  <si>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</si>
  <si>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</si>
  <si>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</si>
  <si>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</si>
  <si>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</si>
  <si>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</si>
  <si>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</si>
  <si>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</si>
  <si>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</si>
  <si>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</si>
  <si>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</si>
  <si>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</si>
  <si>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</si>
  <si>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</si>
  <si>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</si>
  <si>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</si>
  <si>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</si>
  <si>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</si>
  <si>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</si>
  <si>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</si>
  <si>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</si>
  <si>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</si>
  <si>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</si>
  <si>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</si>
  <si>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</si>
  <si>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</si>
  <si>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</si>
  <si>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</si>
  <si>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</si>
  <si>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</si>
  <si>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</si>
  <si>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</si>
  <si>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</si>
  <si>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</si>
  <si>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</si>
  <si>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</si>
  <si>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</si>
  <si>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</si>
  <si>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</si>
  <si>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</si>
  <si>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</si>
  <si>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</si>
  <si>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</si>
  <si>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</si>
  <si>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</si>
  <si>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</si>
  <si>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</si>
  <si>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</si>
  <si>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</si>
  <si>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</si>
  <si>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</si>
  <si>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</si>
  <si>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</si>
  <si>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</si>
  <si>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</si>
  <si>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</si>
  <si>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</si>
  <si>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</si>
  <si>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</si>
  <si>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</si>
  <si>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</si>
  <si>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</si>
  <si>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</si>
  <si>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</si>
  <si>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</si>
  <si>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</si>
  <si>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</si>
  <si>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</si>
  <si>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</si>
  <si>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</si>
  <si>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</si>
  <si>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</si>
  <si>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</si>
  <si>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</si>
  <si>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</si>
  <si>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</si>
  <si>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</si>
  <si>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</si>
  <si>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</si>
  <si>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</si>
  <si>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</si>
  <si>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</si>
  <si>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</si>
  <si>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</si>
  <si>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</si>
  <si>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</si>
  <si>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</si>
  <si>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</si>
  <si>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</si>
  <si>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</si>
  <si>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</si>
  <si>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</si>
  <si>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</si>
  <si>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</si>
  <si>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</si>
  <si>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</si>
  <si>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</si>
  <si>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</si>
  <si>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</si>
  <si>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</si>
  <si>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</si>
  <si>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</si>
  <si>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</si>
  <si>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</si>
  <si>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</si>
  <si>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</si>
  <si>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</si>
  <si>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</si>
  <si>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</si>
  <si>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</si>
  <si>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</si>
  <si>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</si>
  <si>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</si>
  <si>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</si>
  <si>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</si>
  <si>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</si>
  <si>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</si>
  <si>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</si>
  <si>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</si>
  <si>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</si>
  <si>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</si>
  <si>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</si>
  <si>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</si>
  <si>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</si>
  <si>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</si>
  <si>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</si>
  <si>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</si>
  <si>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</si>
  <si>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</si>
  <si>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</si>
  <si>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</si>
  <si>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</si>
  <si>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</si>
  <si>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</si>
  <si>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</si>
  <si>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</si>
  <si>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</si>
  <si>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</si>
  <si>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</si>
  <si>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</si>
  <si>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</si>
  <si>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</si>
  <si>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</si>
  <si>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</si>
  <si>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</si>
  <si>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</si>
  <si>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</si>
  <si>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</si>
  <si>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</si>
  <si>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</si>
  <si>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</si>
  <si>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</si>
  <si>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</si>
  <si>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</si>
  <si>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</si>
  <si>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</si>
  <si>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</si>
  <si>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</si>
  <si>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</si>
  <si>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</si>
  <si>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</si>
  <si>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</si>
  <si>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</si>
  <si>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</si>
  <si>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</si>
  <si>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</si>
  <si>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</si>
  <si>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</si>
  <si>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</si>
  <si>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</si>
  <si>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</si>
  <si>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</si>
  <si>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</si>
  <si>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</si>
  <si>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</si>
  <si>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</si>
  <si>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</si>
  <si>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</si>
  <si>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</si>
  <si>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</si>
  <si>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</si>
  <si>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</si>
  <si>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</si>
  <si>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</si>
  <si>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</si>
  <si>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</si>
  <si>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</si>
  <si>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</si>
  <si>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</si>
  <si>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</si>
  <si>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</si>
  <si>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</si>
  <si>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</si>
  <si>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</si>
  <si>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</si>
  <si>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</si>
  <si>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</si>
  <si>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</si>
  <si>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</si>
  <si>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</si>
  <si>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</si>
  <si>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</si>
  <si>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</si>
  <si>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</si>
  <si>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</si>
  <si>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</si>
  <si>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</si>
  <si>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</si>
  <si>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</si>
  <si>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</si>
  <si>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</si>
  <si>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</si>
  <si>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</si>
  <si>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</si>
  <si>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</si>
  <si>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</si>
  <si>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</si>
  <si>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</si>
  <si>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</si>
  <si>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</si>
  <si>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</si>
  <si>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</si>
  <si>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</si>
  <si>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</si>
  <si>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</si>
  <si>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</si>
  <si>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</si>
  <si>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</si>
  <si>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</si>
  <si>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</si>
  <si>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</si>
  <si>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</si>
  <si>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</si>
  <si>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</si>
  <si>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</si>
  <si>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</si>
  <si>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</si>
  <si>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</si>
  <si>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</si>
  <si>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</si>
  <si>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</si>
  <si>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</si>
  <si>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</si>
  <si>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</si>
  <si>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</si>
  <si>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</si>
  <si>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</si>
  <si>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</si>
  <si>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</si>
  <si>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</si>
  <si>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</si>
  <si>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</si>
  <si>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</si>
  <si>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</si>
  <si>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</si>
  <si>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</si>
  <si>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</si>
  <si>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</si>
  <si>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</si>
  <si>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</si>
  <si>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</si>
  <si>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</si>
  <si>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</si>
  <si>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</si>
  <si>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</si>
  <si>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</si>
  <si>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</si>
  <si>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</si>
  <si>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</si>
  <si>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</si>
  <si>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</si>
  <si>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</si>
  <si>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</si>
  <si>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</si>
  <si>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</si>
  <si>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</si>
  <si>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</si>
  <si>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</si>
  <si>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</si>
  <si>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20 ml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</si>
  <si>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</si>
  <si>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</si>
  <si>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</si>
  <si>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</si>
  <si>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</si>
  <si>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</si>
  <si>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</si>
  <si>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Контроль места пункции, повязка  на руке до 6 ч. При объективизации ишемии в бассейне ПНА технически выполнимо ЧКВ ПНА в плановом порядке.</t>
  </si>
  <si>
    <t>Зайцев С.Н.</t>
  </si>
  <si>
    <t>09:42</t>
  </si>
  <si>
    <t>8780</t>
  </si>
  <si>
    <t xml:space="preserve">Сбалансированный </t>
  </si>
  <si>
    <t>неровности контуров</t>
  </si>
  <si>
    <r>
      <t xml:space="preserve">на границе проксимального и среднего сегментов локальный стеноз не менее 70%, стенозы среднего сегмента 60%, стенозы дистального сегмента 30%. Антеградный кровоток TIMI III. </t>
    </r>
    <r>
      <rPr>
        <b/>
        <sz val="12"/>
        <color theme="1"/>
        <rFont val="Arial Narrow"/>
        <family val="2"/>
        <charset val="204"/>
      </rPr>
      <t/>
    </r>
  </si>
  <si>
    <t xml:space="preserve">стеноз проксимального сегмента 30%, субокклюзирующий нестабильный стеноз среднего сегмента, диффузный стеноз дистального сегмента не менее 50%. TTG1. Крупная ВТК со стенозами не более 30%. Антеградный кровоток по ОА и ВТК - TIMI III.  </t>
  </si>
  <si>
    <t>крупная ПКА. Стеноз проксимального сегмента не менее 50%, эксцентричный стеноз среднего сегмента 60%, стеноз дистального сегмента, стенозы ЗМЖВ 30%.</t>
  </si>
  <si>
    <t>С учетом клинической картины, результата КАГ принято решение в пользу реваскуляризации ОА.</t>
  </si>
  <si>
    <t>2,25 - 26</t>
  </si>
  <si>
    <t>Устье ствола ЛКА катетеризировано проводниковым катетером Launcher EBU 3,5 6Fr. Коронарный проводник sion проведен за зону субокклюзирующего стеноза ОА. Выполнена предилатация значимого стеноза БК Колибри 2.0-15. В зону стеноза имплантирован DES Resolute Integrity 2,25-26 мм, давлением 9 атм. Постдилатация и оптимизация стента БК Аксиома 3.0 - 8, давлением от 8 до 16 атм. На контрольных съемках стент раскрыт удовлетворительно, зона стеноза покрыта полностью, тромбоза, диссекций, экстравазации контрастного вещества не выявлено. Принято решение о завершения процедуры. Ангиографический результат удовлетворительный. Антеградный кровоток по ОА   - TIMI III. Пациент транспортируется в ПРИТ для дальнейшего наблюдения и лечения.</t>
  </si>
  <si>
    <t>200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</si>
</sst>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3" fillId="9" borderId="21" applyNumberFormat="0" applyAlignment="0" applyProtection="0"/>
  </cellStyleXfs>
  <cellXfs count="2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29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29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0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6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3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6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1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29" fillId="0" borderId="0" xfId="0" applyFont="1" applyAlignment="1">
      <alignment vertical="top"/>
    </xf>
    <xf numFmtId="0" fontId="29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5" fillId="9" borderId="21" xfId="7" applyFont="1" applyAlignment="1">
      <alignment horizontal="left" vertical="center"/>
    </xf>
    <xf numFmtId="14" fontId="44" fillId="9" borderId="22" xfId="7" applyNumberFormat="1" applyFont="1" applyBorder="1" applyAlignment="1" applyProtection="1">
      <alignment horizontal="right" vertical="center"/>
    </xf>
    <xf numFmtId="0" fontId="44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5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7" fillId="0" borderId="0" xfId="0" applyFont="1" applyAlignment="1" applyProtection="1">
      <alignment vertical="top" wrapText="1"/>
      <protection locked="0"/>
    </xf>
    <xf numFmtId="0" fontId="48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4" fillId="0" borderId="0" xfId="0" applyFont="1" applyAlignment="1">
      <alignment horizontal="centerContinuous" vertical="center"/>
    </xf>
    <xf numFmtId="0" fontId="46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5" fillId="9" borderId="23" xfId="7" applyFont="1" applyBorder="1" applyAlignment="1">
      <alignment horizontal="left" vertical="center"/>
    </xf>
    <xf numFmtId="0" fontId="43" fillId="9" borderId="12" xfId="7" applyBorder="1" applyAlignment="1" applyProtection="1">
      <alignment horizontal="left" vertical="center"/>
    </xf>
    <xf numFmtId="0" fontId="43" fillId="9" borderId="24" xfId="7" applyBorder="1" applyAlignment="1" applyProtection="1">
      <alignment horizontal="justify" vertical="justify" wrapText="1"/>
    </xf>
    <xf numFmtId="0" fontId="43" fillId="9" borderId="24" xfId="7" applyBorder="1" applyAlignment="1" applyProtection="1">
      <alignment horizontal="justify" vertical="top" wrapText="1"/>
    </xf>
    <xf numFmtId="0" fontId="51" fillId="0" borderId="25" xfId="0" applyFont="1" applyBorder="1" applyAlignment="1" applyProtection="1">
      <alignment horizontal="center" vertical="center"/>
      <protection locked="0"/>
    </xf>
    <xf numFmtId="0" fontId="52" fillId="4" borderId="28" xfId="0" applyFont="1" applyFill="1" applyBorder="1" applyAlignment="1">
      <alignment horizontal="center" vertical="center"/>
    </xf>
    <xf numFmtId="0" fontId="52" fillId="4" borderId="29" xfId="0" applyFont="1" applyFill="1" applyBorder="1" applyAlignment="1">
      <alignment horizontal="center" vertical="center"/>
    </xf>
    <xf numFmtId="0" fontId="52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1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1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1" fillId="0" borderId="35" xfId="0" applyFont="1" applyBorder="1" applyAlignment="1" applyProtection="1">
      <alignment horizontal="center" vertical="center"/>
      <protection locked="0"/>
    </xf>
    <xf numFmtId="0" fontId="51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0" fillId="9" borderId="38" xfId="7" applyNumberFormat="1" applyFont="1" applyBorder="1" applyAlignment="1">
      <alignment horizontal="left" vertical="center"/>
    </xf>
    <xf numFmtId="14" fontId="44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1" fillId="0" borderId="26" xfId="0" applyFont="1" applyBorder="1" applyAlignment="1" applyProtection="1">
      <alignment horizontal="justify" vertical="center" wrapText="1"/>
      <protection locked="0"/>
    </xf>
    <xf numFmtId="0" fontId="51" fillId="0" borderId="25" xfId="0" applyFont="1" applyBorder="1" applyAlignment="1" applyProtection="1">
      <alignment horizontal="justify" vertical="center" wrapText="1"/>
      <protection locked="0"/>
    </xf>
    <xf numFmtId="16" fontId="51" fillId="0" borderId="25" xfId="0" applyNumberFormat="1" applyFont="1" applyBorder="1" applyAlignment="1" applyProtection="1">
      <alignment horizontal="justify" vertical="center" wrapText="1"/>
      <protection locked="0"/>
    </xf>
    <xf numFmtId="0" fontId="51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3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1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56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2" fillId="0" borderId="20" xfId="0" applyNumberFormat="1" applyFont="1" applyBorder="1" applyAlignment="1" applyProtection="1">
      <alignment horizontal="left" vertical="center" wrapText="1"/>
      <protection locked="0"/>
    </xf>
    <xf numFmtId="0" fontId="57" fillId="0" borderId="0" xfId="0" applyFont="1" applyAlignment="1">
      <alignment horizontal="centerContinuous" vertical="top" wrapText="1"/>
    </xf>
    <xf numFmtId="0" fontId="57" fillId="0" borderId="13" xfId="0" applyFont="1" applyBorder="1" applyAlignment="1">
      <alignment horizontal="centerContinuous" vertical="top" wrapText="1"/>
    </xf>
    <xf numFmtId="0" fontId="58" fillId="0" borderId="12" xfId="0" applyFont="1" applyBorder="1" applyAlignment="1" applyProtection="1">
      <alignment vertical="top" wrapText="1"/>
      <protection locked="0"/>
    </xf>
    <xf numFmtId="0" fontId="5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58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0" fillId="0" borderId="0" xfId="0" applyFont="1" applyAlignment="1" applyProtection="1">
      <alignment vertical="top" wrapText="1"/>
      <protection locked="0"/>
    </xf>
    <xf numFmtId="49" fontId="42" fillId="0" borderId="20" xfId="0" applyNumberFormat="1" applyFont="1" applyBorder="1" applyAlignment="1">
      <alignment horizontal="left" vertical="center" wrapText="1"/>
    </xf>
    <xf numFmtId="0" fontId="42" fillId="0" borderId="20" xfId="0" applyFont="1" applyBorder="1" applyAlignment="1">
      <alignment horizontal="left" vertical="center" wrapText="1"/>
    </xf>
    <xf numFmtId="14" fontId="51" fillId="0" borderId="25" xfId="0" applyNumberFormat="1" applyFont="1" applyBorder="1" applyAlignment="1" applyProtection="1">
      <alignment horizontal="center" vertical="center"/>
      <protection locked="0"/>
    </xf>
    <xf numFmtId="0" fontId="57" fillId="0" borderId="12" xfId="0" applyFont="1" applyBorder="1" applyAlignment="1">
      <alignment horizontal="centerContinuous"/>
    </xf>
    <xf numFmtId="0" fontId="15" fillId="0" borderId="13" xfId="0" applyFont="1" applyBorder="1" applyAlignment="1" applyProtection="1">
      <alignment horizontal="fill" vertical="center"/>
      <protection hidden="1"/>
    </xf>
    <xf numFmtId="14" fontId="51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3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3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6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0" fillId="13" borderId="0" xfId="0" applyFont="1" applyFill="1" applyAlignment="1">
      <alignment horizontal="left"/>
    </xf>
    <xf numFmtId="0" fontId="42" fillId="0" borderId="11" xfId="0" applyFont="1" applyBorder="1" applyAlignment="1">
      <alignment horizontal="right" vertical="top"/>
    </xf>
    <xf numFmtId="0" fontId="62" fillId="0" borderId="12" xfId="0" applyFont="1" applyBorder="1" applyAlignment="1">
      <alignment horizontal="left" vertical="center"/>
    </xf>
    <xf numFmtId="0" fontId="36" fillId="0" borderId="0" xfId="0" applyFont="1" applyAlignment="1" applyProtection="1">
      <alignment vertical="center"/>
      <protection locked="0"/>
    </xf>
    <xf numFmtId="0" fontId="0" fillId="0" borderId="0" xfId="0" applyFont="1"/>
    <xf numFmtId="0" fontId="62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62" fillId="0" borderId="10" xfId="0" applyFont="1" applyBorder="1" applyAlignment="1">
      <alignment horizontal="left" vertical="top" wrapText="1"/>
    </xf>
    <xf numFmtId="0" fontId="36" fillId="0" borderId="0" xfId="0" applyFont="1"/>
    <xf numFmtId="0" fontId="63" fillId="0" borderId="0" xfId="0" applyFont="1" applyAlignment="1">
      <alignment vertical="top" wrapText="1"/>
    </xf>
    <xf numFmtId="0" fontId="36" fillId="0" borderId="8" xfId="0" applyFont="1" applyBorder="1"/>
    <xf numFmtId="0" fontId="36" fillId="0" borderId="3" xfId="0" applyFont="1" applyBorder="1"/>
    <xf numFmtId="0" fontId="63" fillId="0" borderId="3" xfId="0" applyFont="1" applyBorder="1" applyAlignment="1">
      <alignment vertical="top" wrapText="1"/>
    </xf>
    <xf numFmtId="0" fontId="36" fillId="0" borderId="9" xfId="0" applyFont="1" applyBorder="1"/>
    <xf numFmtId="0" fontId="63" fillId="0" borderId="8" xfId="0" applyFont="1" applyBorder="1" applyAlignment="1">
      <alignment vertical="top" wrapText="1"/>
    </xf>
    <xf numFmtId="0" fontId="36" fillId="0" borderId="12" xfId="0" applyFont="1" applyBorder="1"/>
    <xf numFmtId="0" fontId="63" fillId="0" borderId="12" xfId="0" applyFont="1" applyBorder="1" applyAlignment="1">
      <alignment vertical="top" wrapText="1"/>
    </xf>
    <xf numFmtId="0" fontId="36" fillId="0" borderId="0" xfId="0" applyFont="1" applyAlignment="1" applyProtection="1">
      <alignment horizontal="left"/>
      <protection locked="0"/>
    </xf>
    <xf numFmtId="0" fontId="64" fillId="0" borderId="0" xfId="0" applyFont="1" applyAlignment="1">
      <alignment horizontal="left"/>
    </xf>
    <xf numFmtId="20" fontId="15" fillId="0" borderId="13" xfId="0" applyNumberFormat="1" applyFont="1" applyBorder="1" applyAlignment="1">
      <alignment horizontal="left" wrapText="1"/>
    </xf>
    <xf numFmtId="0" fontId="16" fillId="0" borderId="12" xfId="0" applyFont="1" applyBorder="1"/>
    <xf numFmtId="0" fontId="15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5" fillId="6" borderId="7" xfId="4" applyNumberFormat="1" applyFont="1" applyBorder="1" applyAlignment="1" applyProtection="1">
      <alignment horizontal="left" vertical="center"/>
      <protection locked="0"/>
    </xf>
    <xf numFmtId="0" fontId="26" fillId="0" borderId="0" xfId="0" applyFont="1" applyAlignment="1">
      <alignment vertical="top"/>
    </xf>
    <xf numFmtId="0" fontId="61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4" fillId="0" borderId="0" xfId="0" applyFont="1" applyAlignment="1">
      <alignment horizontal="left" vertical="center" wrapText="1"/>
    </xf>
    <xf numFmtId="0" fontId="48" fillId="0" borderId="0" xfId="0" applyFont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35" fillId="0" borderId="12" xfId="0" applyFont="1" applyBorder="1" applyAlignment="1" applyProtection="1">
      <alignment horizontal="center" vertical="center" wrapText="1"/>
      <protection locked="0"/>
    </xf>
    <xf numFmtId="0" fontId="35" fillId="0" borderId="0" xfId="0" applyFont="1" applyAlignment="1" applyProtection="1">
      <alignment horizontal="center" vertical="center" wrapText="1"/>
      <protection locked="0"/>
    </xf>
    <xf numFmtId="0" fontId="35" fillId="0" borderId="13" xfId="0" applyFont="1" applyBorder="1" applyAlignment="1" applyProtection="1">
      <alignment horizontal="center" vertical="center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4" fillId="0" borderId="10" xfId="0" applyFont="1" applyBorder="1" applyAlignment="1">
      <alignment horizontal="justify" vertical="distributed" wrapText="1"/>
    </xf>
    <xf numFmtId="0" fontId="54" fillId="0" borderId="5" xfId="0" applyFont="1" applyBorder="1" applyAlignment="1">
      <alignment wrapText="1"/>
    </xf>
    <xf numFmtId="0" fontId="54" fillId="0" borderId="11" xfId="0" applyFont="1" applyBorder="1" applyAlignment="1">
      <alignment wrapText="1"/>
    </xf>
    <xf numFmtId="0" fontId="54" fillId="0" borderId="12" xfId="0" applyFont="1" applyBorder="1" applyAlignment="1">
      <alignment wrapText="1"/>
    </xf>
    <xf numFmtId="0" fontId="54" fillId="0" borderId="0" xfId="0" applyFont="1" applyAlignment="1">
      <alignment wrapText="1"/>
    </xf>
    <xf numFmtId="0" fontId="54" fillId="0" borderId="13" xfId="0" applyFont="1" applyBorder="1" applyAlignment="1">
      <alignment wrapText="1"/>
    </xf>
    <xf numFmtId="0" fontId="54" fillId="0" borderId="8" xfId="0" applyFont="1" applyBorder="1" applyAlignment="1">
      <alignment wrapText="1"/>
    </xf>
    <xf numFmtId="0" fontId="54" fillId="0" borderId="3" xfId="0" applyFont="1" applyBorder="1" applyAlignment="1">
      <alignment wrapText="1"/>
    </xf>
    <xf numFmtId="0" fontId="54" fillId="0" borderId="9" xfId="0" applyFont="1" applyBorder="1" applyAlignment="1">
      <alignment wrapText="1"/>
    </xf>
    <xf numFmtId="0" fontId="21" fillId="0" borderId="3" xfId="0" applyFont="1" applyBorder="1" applyAlignment="1" applyProtection="1">
      <alignment horizontal="left" vertical="center"/>
      <protection locked="0"/>
    </xf>
    <xf numFmtId="0" fontId="32" fillId="0" borderId="12" xfId="0" applyFont="1" applyBorder="1" applyAlignment="1" applyProtection="1">
      <alignment horizontal="center" vertical="distributed" wrapText="1"/>
      <protection locked="0"/>
    </xf>
    <xf numFmtId="0" fontId="32" fillId="0" borderId="0" xfId="0" applyFont="1" applyAlignment="1" applyProtection="1">
      <alignment horizontal="center" vertical="distributed" wrapText="1"/>
      <protection locked="0"/>
    </xf>
    <xf numFmtId="0" fontId="32" fillId="0" borderId="13" xfId="0" applyFont="1" applyBorder="1" applyAlignment="1" applyProtection="1">
      <alignment horizontal="center" vertical="distributed" wrapText="1"/>
      <protection locked="0"/>
    </xf>
    <xf numFmtId="0" fontId="47" fillId="0" borderId="3" xfId="0" applyFont="1" applyBorder="1" applyAlignment="1" applyProtection="1">
      <alignment horizontal="left" vertical="center"/>
      <protection locked="0"/>
    </xf>
    <xf numFmtId="0" fontId="47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37" fillId="0" borderId="0" xfId="0" applyFont="1" applyAlignment="1" applyProtection="1">
      <alignment horizontal="justify" vertical="top" wrapText="1"/>
      <protection locked="0"/>
    </xf>
    <xf numFmtId="0" fontId="37" fillId="0" borderId="13" xfId="0" applyFont="1" applyBorder="1" applyAlignment="1" applyProtection="1">
      <alignment horizontal="justify" vertical="top" wrapText="1"/>
      <protection locked="0"/>
    </xf>
    <xf numFmtId="0" fontId="66" fillId="0" borderId="12" xfId="0" applyFont="1" applyBorder="1" applyAlignment="1" applyProtection="1">
      <alignment horizontal="justify" vertical="top" wrapText="1"/>
      <protection locked="0"/>
    </xf>
    <xf numFmtId="0" fontId="66" fillId="0" borderId="0" xfId="0" applyFont="1" applyAlignment="1">
      <alignment horizontal="justify" vertical="top" wrapText="1"/>
    </xf>
    <xf numFmtId="0" fontId="66" fillId="0" borderId="13" xfId="0" applyFont="1" applyBorder="1" applyAlignment="1">
      <alignment horizontal="justify" vertical="top" wrapText="1"/>
    </xf>
    <xf numFmtId="0" fontId="66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8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topLeftCell="A6" zoomScaleNormal="100" zoomScaleSheetLayoutView="100" zoomScalePageLayoutView="90" workbookViewId="0">
      <selection activeCell="I23" sqref="I23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7" t="s">
        <v>213</v>
      </c>
      <c r="B6" s="228"/>
      <c r="C6" s="228"/>
      <c r="D6" s="228"/>
      <c r="E6" s="228"/>
      <c r="F6" s="228"/>
      <c r="G6" s="228"/>
      <c r="H6" s="229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9">
        <v>45653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0.875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0.87986111111111109</v>
      </c>
      <c r="C10" s="51"/>
      <c r="D10" s="83" t="s">
        <v>173</v>
      </c>
      <c r="E10" s="81"/>
      <c r="F10" s="81"/>
      <c r="G10" s="22" t="s">
        <v>185</v>
      </c>
      <c r="H10" s="24"/>
    </row>
    <row r="11" spans="1:8" ht="17.25" thickTop="1" thickBot="1">
      <c r="A11" s="77" t="s">
        <v>192</v>
      </c>
      <c r="B11" s="185" t="s">
        <v>530</v>
      </c>
      <c r="C11" s="8"/>
      <c r="D11" s="83" t="s">
        <v>170</v>
      </c>
      <c r="E11" s="81"/>
      <c r="F11" s="81"/>
      <c r="G11" s="22" t="s">
        <v>251</v>
      </c>
      <c r="H11" s="24"/>
    </row>
    <row r="12" spans="1:8" ht="16.5" thickTop="1">
      <c r="A12" s="72" t="s">
        <v>8</v>
      </c>
      <c r="B12" s="73">
        <v>27234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50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36624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531</v>
      </c>
    </row>
    <row r="16" spans="1:8" ht="15.6" customHeight="1">
      <c r="A16" s="14" t="s">
        <v>106</v>
      </c>
      <c r="B16" s="18" t="s">
        <v>485</v>
      </c>
      <c r="C16"/>
      <c r="D16" s="32"/>
      <c r="E16" s="32"/>
      <c r="F16" s="32"/>
      <c r="G16" s="151" t="s">
        <v>401</v>
      </c>
      <c r="H16" s="154" t="s">
        <v>532</v>
      </c>
    </row>
    <row r="17" spans="1:8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16.681999999999999</v>
      </c>
    </row>
    <row r="18" spans="1:8" ht="14.45" customHeight="1">
      <c r="A18" s="198" t="s">
        <v>188</v>
      </c>
      <c r="B18" s="199" t="s">
        <v>533</v>
      </c>
      <c r="C18" s="204"/>
      <c r="D18" s="205" t="s">
        <v>210</v>
      </c>
      <c r="E18" s="205"/>
      <c r="F18" s="205"/>
      <c r="G18" s="201" t="s">
        <v>189</v>
      </c>
      <c r="H18" s="202" t="s">
        <v>528</v>
      </c>
    </row>
    <row r="19" spans="1:8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8" ht="14.45" customHeight="1">
      <c r="A20" s="198" t="s">
        <v>212</v>
      </c>
      <c r="B20" s="225" t="s">
        <v>534</v>
      </c>
      <c r="C20" s="230"/>
      <c r="D20" s="230"/>
      <c r="E20" s="230"/>
      <c r="F20" s="230"/>
      <c r="G20" s="230"/>
      <c r="H20" s="231"/>
    </row>
    <row r="21" spans="1:8" ht="15.75">
      <c r="A21" s="210"/>
      <c r="B21" s="232"/>
      <c r="C21" s="232"/>
      <c r="D21" s="232"/>
      <c r="E21" s="232"/>
      <c r="F21" s="232"/>
      <c r="G21" s="232"/>
      <c r="H21" s="233"/>
    </row>
    <row r="22" spans="1:8" ht="15.6" customHeight="1">
      <c r="A22" s="203" t="s">
        <v>271</v>
      </c>
      <c r="B22" s="234" t="s">
        <v>535</v>
      </c>
      <c r="C22" s="234"/>
      <c r="D22" s="234"/>
      <c r="E22" s="234"/>
      <c r="F22" s="234"/>
      <c r="G22" s="234"/>
      <c r="H22" s="235"/>
    </row>
    <row r="23" spans="1:8" ht="14.45" customHeight="1">
      <c r="A23" s="211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212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211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206"/>
      <c r="B26" s="236"/>
      <c r="C26" s="236"/>
      <c r="D26" s="236"/>
      <c r="E26" s="236"/>
      <c r="F26" s="236"/>
      <c r="G26" s="236"/>
      <c r="H26" s="237"/>
    </row>
    <row r="27" spans="1:8" ht="14.45" customHeight="1">
      <c r="A27" s="203" t="s">
        <v>272</v>
      </c>
      <c r="B27" s="234" t="s">
        <v>536</v>
      </c>
      <c r="C27" s="234"/>
      <c r="D27" s="234"/>
      <c r="E27" s="234"/>
      <c r="F27" s="234"/>
      <c r="G27" s="234"/>
      <c r="H27" s="235"/>
    </row>
    <row r="28" spans="1:8" ht="15.6" customHeight="1">
      <c r="A28" s="211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211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21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210"/>
      <c r="B31" s="236"/>
      <c r="C31" s="236"/>
      <c r="D31" s="236"/>
      <c r="E31" s="236"/>
      <c r="F31" s="236"/>
      <c r="G31" s="236"/>
      <c r="H31" s="237"/>
    </row>
    <row r="32" spans="1:8" ht="14.45" customHeight="1">
      <c r="A32" s="203" t="s">
        <v>273</v>
      </c>
      <c r="B32" s="234" t="s">
        <v>537</v>
      </c>
      <c r="C32" s="234"/>
      <c r="D32" s="234"/>
      <c r="E32" s="234"/>
      <c r="F32" s="234"/>
      <c r="G32" s="234"/>
      <c r="H32" s="235"/>
    </row>
    <row r="33" spans="1:8" ht="14.45" customHeight="1">
      <c r="A33" s="211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211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211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211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4"/>
      <c r="B37"/>
      <c r="C37"/>
      <c r="D37" s="224" t="str">
        <f>IF($A$6=Вмешательства!$D$3,Вмешательства!$F$18,"")</f>
        <v/>
      </c>
      <c r="E37" s="224"/>
      <c r="F37" s="106"/>
      <c r="G37" s="106"/>
      <c r="H37" s="109"/>
    </row>
    <row r="38" spans="1:8" ht="14.45" customHeight="1">
      <c r="A38" s="34"/>
      <c r="B38"/>
      <c r="C38" s="110"/>
      <c r="D38" s="225"/>
      <c r="E38" s="225"/>
      <c r="F38" s="225"/>
      <c r="G38" s="225"/>
      <c r="H38" s="226"/>
    </row>
    <row r="39" spans="1:8" ht="14.45" customHeight="1">
      <c r="A39" s="31"/>
      <c r="B39" s="106"/>
      <c r="C39" s="110"/>
      <c r="D39" s="225"/>
      <c r="E39" s="225"/>
      <c r="F39" s="225"/>
      <c r="G39" s="225"/>
      <c r="H39" s="226"/>
    </row>
    <row r="40" spans="1:8" ht="14.45" customHeight="1">
      <c r="A40" s="31"/>
      <c r="B40" s="106"/>
      <c r="C40" s="110"/>
      <c r="D40" s="225"/>
      <c r="E40" s="225"/>
      <c r="F40" s="225"/>
      <c r="G40" s="225"/>
      <c r="H40" s="226"/>
    </row>
    <row r="41" spans="1:8" ht="14.45" customHeight="1">
      <c r="A41" s="31"/>
      <c r="B41" s="106"/>
      <c r="C41" s="110"/>
      <c r="D41" s="225"/>
      <c r="E41" s="225"/>
      <c r="F41" s="225"/>
      <c r="G41" s="225"/>
      <c r="H41" s="226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1" t="s">
        <v>538</v>
      </c>
      <c r="E43" s="222"/>
      <c r="F43" s="222"/>
      <c r="G43" s="222"/>
      <c r="H43" s="223"/>
    </row>
    <row r="44" spans="1:8" ht="14.45" customHeight="1">
      <c r="A44" s="31"/>
      <c r="B44" s="106"/>
      <c r="C44" s="112"/>
      <c r="D44" s="222"/>
      <c r="E44" s="222"/>
      <c r="F44" s="222"/>
      <c r="G44" s="222"/>
      <c r="H44" s="223"/>
    </row>
    <row r="45" spans="1:8" ht="14.45" customHeight="1">
      <c r="A45" s="31"/>
      <c r="B45" s="106"/>
      <c r="C45" s="112"/>
      <c r="D45" s="222"/>
      <c r="E45" s="222"/>
      <c r="F45" s="222"/>
      <c r="G45" s="222"/>
      <c r="H45" s="223"/>
    </row>
    <row r="46" spans="1:8">
      <c r="A46" s="31"/>
      <c r="B46" s="106"/>
      <c r="C46" s="112"/>
      <c r="D46" s="222"/>
      <c r="E46" s="222"/>
      <c r="F46" s="222"/>
      <c r="G46" s="222"/>
      <c r="H46" s="223"/>
    </row>
    <row r="47" spans="1:8">
      <c r="A47" s="34"/>
      <c r="B47"/>
      <c r="C47" s="112"/>
      <c r="D47" s="222"/>
      <c r="E47" s="222"/>
      <c r="F47" s="222"/>
      <c r="G47" s="222"/>
      <c r="H47" s="223"/>
    </row>
    <row r="48" spans="1:8">
      <c r="A48" s="34"/>
      <c r="B48"/>
      <c r="C48" s="112"/>
      <c r="D48" s="222"/>
      <c r="E48" s="222"/>
      <c r="F48" s="222"/>
      <c r="G48" s="222"/>
      <c r="H48" s="223"/>
    </row>
    <row r="49" spans="1:13">
      <c r="A49" s="34"/>
      <c r="B49" s="187"/>
      <c r="C49" s="188"/>
      <c r="D49" s="222"/>
      <c r="E49" s="222"/>
      <c r="F49" s="222"/>
      <c r="G49" s="222"/>
      <c r="H49" s="223"/>
    </row>
    <row r="50" spans="1:13">
      <c r="A50" s="34"/>
      <c r="B50"/>
      <c r="C50"/>
      <c r="D50" s="222"/>
      <c r="E50" s="222"/>
      <c r="F50" s="222"/>
      <c r="G50" s="222"/>
      <c r="H50" s="223"/>
      <c r="M50" t="s">
        <v>211</v>
      </c>
    </row>
    <row r="51" spans="1:13">
      <c r="A51" s="54" t="s">
        <v>199</v>
      </c>
      <c r="B51" s="55" t="s">
        <v>527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311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zoomScaleNormal="100" zoomScaleSheetLayoutView="100" zoomScalePageLayoutView="90" workbookViewId="0">
      <selection activeCell="J26" sqref="J26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48" t="s">
        <v>208</v>
      </c>
      <c r="B6" s="249"/>
      <c r="C6" s="249"/>
      <c r="D6" s="249"/>
      <c r="E6" s="249"/>
      <c r="F6" s="249"/>
      <c r="G6" s="249"/>
      <c r="H6" s="250"/>
    </row>
    <row r="7" spans="1:8" ht="21.6" customHeight="1">
      <c r="A7" s="248"/>
      <c r="B7" s="249"/>
      <c r="C7" s="249"/>
      <c r="D7" s="249"/>
      <c r="E7" s="249"/>
      <c r="F7" s="249"/>
      <c r="G7" s="249"/>
      <c r="H7" s="250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7" t="s">
        <v>209</v>
      </c>
      <c r="D8" s="247"/>
      <c r="E8" s="247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B9"/>
      <c r="C9" s="251"/>
      <c r="D9" s="251"/>
      <c r="E9" s="251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2"/>
      <c r="D10" s="252"/>
      <c r="E10" s="252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9">
        <f>КАГ!B8</f>
        <v>45653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0.87986111111111109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0.93055555555555547</v>
      </c>
      <c r="C14" s="11"/>
      <c r="D14" s="83" t="s">
        <v>173</v>
      </c>
      <c r="E14" s="81"/>
      <c r="F14" s="81"/>
      <c r="G14" s="71" t="str">
        <f>КАГ!G10</f>
        <v>Щербакова С.М.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5.0694444444444375E-2</v>
      </c>
      <c r="C15"/>
      <c r="D15" s="83" t="s">
        <v>170</v>
      </c>
      <c r="E15" s="81"/>
      <c r="F15" s="81"/>
      <c r="G15" s="71" t="str">
        <f>КАГ!G11</f>
        <v>Чесноков С.Л.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Зайцев С.Н.</v>
      </c>
      <c r="C16" s="182">
        <f>LEN(КАГ!B11)</f>
        <v>11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27234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50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36624</v>
      </c>
      <c r="C19" s="61"/>
      <c r="D19" s="61"/>
      <c r="E19" s="61"/>
      <c r="F19" s="61"/>
      <c r="G19" s="150" t="s">
        <v>399</v>
      </c>
      <c r="H19" s="164" t="str">
        <f>КАГ!H15</f>
        <v>09:42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8780</v>
      </c>
    </row>
    <row r="21" spans="1:8" ht="14.45" customHeight="1">
      <c r="A21" s="14" t="s">
        <v>106</v>
      </c>
      <c r="B21" s="59" t="str">
        <f>КАГ!B16</f>
        <v>ОКС с ↑ ST</v>
      </c>
      <c r="C21" s="62"/>
      <c r="D21"/>
      <c r="E21" s="63"/>
      <c r="F21" s="63"/>
      <c r="G21" s="152" t="s">
        <v>388</v>
      </c>
      <c r="H21" s="153">
        <f>КАГ!H17</f>
        <v>16.681999999999999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>Реканализация:</v>
      </c>
      <c r="H22" s="215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0.88194444444444442</v>
      </c>
    </row>
    <row r="23" spans="1:8" ht="14.45" customHeight="1">
      <c r="A23" s="216" t="s">
        <v>391</v>
      </c>
      <c r="B23" s="217" t="s">
        <v>390</v>
      </c>
      <c r="C23" s="148"/>
      <c r="D23" s="148"/>
      <c r="E23" s="148"/>
      <c r="F23" s="148"/>
      <c r="G23" s="200"/>
      <c r="H23" s="218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6" t="s">
        <v>540</v>
      </c>
      <c r="B25" s="257"/>
      <c r="C25" s="257"/>
      <c r="D25" s="257"/>
      <c r="E25" s="257"/>
      <c r="F25" s="257"/>
      <c r="G25" s="257"/>
      <c r="H25" s="258"/>
    </row>
    <row r="26" spans="1:8" ht="14.45" customHeight="1">
      <c r="A26" s="259"/>
      <c r="B26" s="257"/>
      <c r="C26" s="257"/>
      <c r="D26" s="257"/>
      <c r="E26" s="257"/>
      <c r="F26" s="257"/>
      <c r="G26" s="257"/>
      <c r="H26" s="258"/>
    </row>
    <row r="27" spans="1:8" ht="14.45" customHeight="1">
      <c r="A27" s="259"/>
      <c r="B27" s="257"/>
      <c r="C27" s="257"/>
      <c r="D27" s="257"/>
      <c r="E27" s="257"/>
      <c r="F27" s="257"/>
      <c r="G27" s="257"/>
      <c r="H27" s="258"/>
    </row>
    <row r="28" spans="1:8" ht="14.45" customHeight="1">
      <c r="A28" s="259"/>
      <c r="B28" s="257"/>
      <c r="C28" s="257"/>
      <c r="D28" s="257"/>
      <c r="E28" s="257"/>
      <c r="F28" s="257"/>
      <c r="G28" s="257"/>
      <c r="H28" s="258"/>
    </row>
    <row r="29" spans="1:8" ht="14.45" customHeight="1">
      <c r="A29" s="259"/>
      <c r="B29" s="257"/>
      <c r="C29" s="257"/>
      <c r="D29" s="257"/>
      <c r="E29" s="257"/>
      <c r="F29" s="257"/>
      <c r="G29" s="257"/>
      <c r="H29" s="258"/>
    </row>
    <row r="30" spans="1:8" ht="14.45" customHeight="1">
      <c r="A30" s="259"/>
      <c r="B30" s="257"/>
      <c r="C30" s="257"/>
      <c r="D30" s="257"/>
      <c r="E30" s="257"/>
      <c r="F30" s="257"/>
      <c r="G30" s="257"/>
      <c r="H30" s="258"/>
    </row>
    <row r="31" spans="1:8" ht="14.45" customHeight="1">
      <c r="A31" s="259"/>
      <c r="B31" s="257"/>
      <c r="C31" s="257"/>
      <c r="D31" s="257"/>
      <c r="E31" s="257"/>
      <c r="F31" s="257"/>
      <c r="G31" s="257"/>
      <c r="H31" s="258"/>
    </row>
    <row r="32" spans="1:8" ht="14.45" customHeight="1">
      <c r="A32" s="259"/>
      <c r="B32" s="257"/>
      <c r="C32" s="257"/>
      <c r="D32" s="257"/>
      <c r="E32" s="257"/>
      <c r="F32" s="257"/>
      <c r="G32" s="257"/>
      <c r="H32" s="258"/>
    </row>
    <row r="33" spans="1:12" ht="14.45" customHeight="1">
      <c r="A33" s="259"/>
      <c r="B33" s="257"/>
      <c r="C33" s="257"/>
      <c r="D33" s="257"/>
      <c r="E33" s="257"/>
      <c r="F33" s="257"/>
      <c r="G33" s="257"/>
      <c r="H33" s="258"/>
    </row>
    <row r="34" spans="1:12" ht="14.45" customHeight="1">
      <c r="A34" s="259"/>
      <c r="B34" s="257"/>
      <c r="C34" s="257"/>
      <c r="D34" s="257"/>
      <c r="E34" s="257"/>
      <c r="F34" s="257"/>
      <c r="G34" s="257"/>
      <c r="H34" s="258"/>
    </row>
    <row r="35" spans="1:12" ht="14.45" customHeight="1">
      <c r="A35" s="259"/>
      <c r="B35" s="257"/>
      <c r="C35" s="257"/>
      <c r="D35" s="257"/>
      <c r="E35" s="257"/>
      <c r="F35" s="257"/>
      <c r="G35" s="257"/>
      <c r="H35" s="258"/>
    </row>
    <row r="36" spans="1:12" ht="14.45" customHeight="1">
      <c r="A36" s="259"/>
      <c r="B36" s="257"/>
      <c r="C36" s="257"/>
      <c r="D36" s="257"/>
      <c r="E36" s="257"/>
      <c r="F36" s="257"/>
      <c r="G36" s="257"/>
      <c r="H36" s="258"/>
    </row>
    <row r="37" spans="1:12" ht="14.45" customHeight="1">
      <c r="A37" s="259"/>
      <c r="B37" s="257"/>
      <c r="C37" s="257"/>
      <c r="D37" s="257"/>
      <c r="E37" s="257"/>
      <c r="F37" s="257"/>
      <c r="G37" s="257"/>
      <c r="H37" s="258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20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521</v>
      </c>
      <c r="C40" s="107"/>
      <c r="D40" s="253" t="s">
        <v>529</v>
      </c>
      <c r="E40" s="254"/>
      <c r="F40" s="254"/>
      <c r="G40" s="254"/>
      <c r="H40" s="255"/>
    </row>
    <row r="41" spans="1:12" ht="14.45" customHeight="1">
      <c r="A41" s="30"/>
      <c r="B41" s="26"/>
      <c r="C41" s="107"/>
      <c r="D41" s="254"/>
      <c r="E41" s="254"/>
      <c r="F41" s="254"/>
      <c r="G41" s="254"/>
      <c r="H41" s="255"/>
    </row>
    <row r="42" spans="1:12" ht="14.45" customHeight="1">
      <c r="A42" s="30"/>
      <c r="B42" s="26"/>
      <c r="C42" s="107"/>
      <c r="D42" s="254"/>
      <c r="E42" s="254"/>
      <c r="F42" s="254"/>
      <c r="G42" s="254"/>
      <c r="H42" s="255"/>
    </row>
    <row r="43" spans="1:12" ht="14.45" customHeight="1">
      <c r="A43" s="30"/>
      <c r="B43" s="26"/>
      <c r="C43" s="107"/>
      <c r="D43" s="254"/>
      <c r="E43" s="254"/>
      <c r="F43" s="254"/>
      <c r="G43" s="254"/>
      <c r="H43" s="255"/>
    </row>
    <row r="44" spans="1:12" ht="14.45" customHeight="1">
      <c r="A44" s="30"/>
      <c r="B44" s="26"/>
      <c r="C44" s="107"/>
      <c r="D44" s="254"/>
      <c r="E44" s="254"/>
      <c r="F44" s="254"/>
      <c r="G44" s="254"/>
      <c r="H44" s="255"/>
      <c r="L44" s="146"/>
    </row>
    <row r="45" spans="1:12" ht="14.45" customHeight="1">
      <c r="A45" s="30"/>
      <c r="B45" s="26"/>
      <c r="C45" s="107"/>
      <c r="D45" s="254"/>
      <c r="E45" s="254"/>
      <c r="F45" s="254"/>
      <c r="G45" s="254"/>
      <c r="H45" s="255"/>
    </row>
    <row r="46" spans="1:12" ht="14.45" customHeight="1">
      <c r="A46" s="30"/>
      <c r="B46" s="26"/>
      <c r="C46" s="107"/>
      <c r="D46" s="254"/>
      <c r="E46" s="254"/>
      <c r="F46" s="254"/>
      <c r="G46" s="254"/>
      <c r="H46" s="255"/>
    </row>
    <row r="47" spans="1:12" ht="14.45" customHeight="1">
      <c r="A47" s="34"/>
      <c r="B47"/>
      <c r="C47" s="107"/>
      <c r="D47" s="254"/>
      <c r="E47" s="254"/>
      <c r="F47" s="254"/>
      <c r="G47" s="254"/>
      <c r="H47" s="255"/>
    </row>
    <row r="48" spans="1:12" ht="14.45" customHeight="1">
      <c r="A48" s="34"/>
      <c r="B48"/>
      <c r="C48" s="107"/>
      <c r="D48" s="254"/>
      <c r="E48" s="254"/>
      <c r="F48" s="254"/>
      <c r="G48" s="254"/>
      <c r="H48" s="255"/>
    </row>
    <row r="49" spans="1:8" ht="14.45" customHeight="1">
      <c r="A49" s="34"/>
      <c r="B49"/>
      <c r="C49" s="107"/>
      <c r="D49" s="254"/>
      <c r="E49" s="254"/>
      <c r="F49" s="254"/>
      <c r="G49" s="254"/>
      <c r="H49" s="255"/>
    </row>
    <row r="50" spans="1:8">
      <c r="A50" s="54" t="s">
        <v>199</v>
      </c>
      <c r="B50" s="55" t="s">
        <v>541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38" t="s">
        <v>371</v>
      </c>
      <c r="B52" s="239"/>
      <c r="C52" s="239"/>
      <c r="D52" s="239"/>
      <c r="E52" s="239"/>
      <c r="F52" s="240"/>
      <c r="G52"/>
      <c r="H52" s="35"/>
    </row>
    <row r="53" spans="1:8" ht="15" customHeight="1">
      <c r="A53" s="241"/>
      <c r="B53" s="242"/>
      <c r="C53" s="242"/>
      <c r="D53" s="242"/>
      <c r="E53" s="242"/>
      <c r="F53" s="243"/>
      <c r="G53" s="66" t="str">
        <f>IF(ISBLANK(H13),"",H13)</f>
        <v/>
      </c>
      <c r="H53" s="56"/>
    </row>
    <row r="54" spans="1:8">
      <c r="A54" s="244"/>
      <c r="B54" s="245"/>
      <c r="C54" s="245"/>
      <c r="D54" s="245"/>
      <c r="E54" s="245"/>
      <c r="F54" s="246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C3" sqref="C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на границе проксимального и среднего сегментов локальный стеноз не менее 70%, стенозы среднего сегмента 60%, стенозы дистального сегмента 30%. Антеградный кровоток TIMI III. 
Бассейн  ОА:   стеноз проксимального сегмента 30%, субокклюзирующий нестабильный стеноз среднего сегмента, диффузный стеноз дистального сегмента не менее 50%. TTG1. Крупная ВТК со стенозами не более 30%. Антеградный кровоток по ОА и ВТК - TIMI III.  
Бассейн ПКА:   крупная ПКА. Стеноз проксимального сегмента не менее 50%, эксцентричный стеноз среднего сегмента 60%, стеноз дистального сегмента, стенозы ЗМЖВ 30%.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D13" sqref="D13:D1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45653</v>
      </c>
      <c r="C2" s="138" t="str">
        <f>IF(ЧКВ!A6=Вмешательства!D4,Вмешательства!F20,IF(ЧКВ!A6=Вмешательства!D36,Вмешательства!F20,Вмешательства!F22))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Зайцев С.Н.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27234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50</v>
      </c>
    </row>
    <row r="7" spans="1:4">
      <c r="A7" s="34"/>
      <c r="B7"/>
      <c r="C7" s="88" t="s">
        <v>12</v>
      </c>
      <c r="D7" s="90">
        <f>КАГ!$B$14</f>
        <v>36624</v>
      </c>
    </row>
    <row r="8" spans="1:4">
      <c r="A8" s="176" t="str">
        <f>ЧКВ!$A$9</f>
        <v>Код модели: 21166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с ↑ ST</v>
      </c>
    </row>
    <row r="10" spans="1:4">
      <c r="A10" s="177"/>
      <c r="B10" s="29"/>
      <c r="C10" s="136" t="s">
        <v>13</v>
      </c>
      <c r="D10" s="137">
        <f>КАГ!$B$8</f>
        <v>45653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316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413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539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/>
      <c r="D19" s="126"/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/>
      <c r="D20" s="128"/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31" zoomScaleNormal="100" workbookViewId="0">
      <selection activeCell="C54" sqref="C5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Sion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>Sion Black</v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>Sion Blue</v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524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1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2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3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525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526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0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522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523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02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02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02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02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1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0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2024-12-27T19:49:16Z</cp:lastPrinted>
  <dcterms:created xsi:type="dcterms:W3CDTF">2015-06-05T18:19:34Z</dcterms:created>
  <dcterms:modified xsi:type="dcterms:W3CDTF">2024-12-27T19:51:05Z</dcterms:modified>
</cp:coreProperties>
</file>