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3" i="1" s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6" i="1" l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49" i="1"/>
  <c r="X35" i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36" i="1" l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<sst xmlns="http://schemas.openxmlformats.org/spreadsheetml/2006/main" count="892" uniqueCount="541">
  <si>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</si>
  <si>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</si>
  <si>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</si>
  <si>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</si>
  <si>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</si>
  <si>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</si>
  <si>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</si>
  <si>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</si>
  <si>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</si>
  <si>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</si>
  <si>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</si>
  <si>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</si>
  <si>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</si>
  <si>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</si>
  <si>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</si>
  <si>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</si>
  <si>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</si>
  <si>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</si>
  <si>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</si>
  <si>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</si>
  <si>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</si>
  <si>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</si>
  <si>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</si>
  <si>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</si>
  <si>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</si>
  <si>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</si>
  <si>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</si>
  <si>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</si>
  <si>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</si>
  <si>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</si>
  <si>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</si>
  <si>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</si>
  <si>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</si>
  <si>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</si>
  <si>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</si>
  <si>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</si>
  <si>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</si>
  <si>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</si>
  <si>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</si>
  <si>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</si>
  <si>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</si>
  <si>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</si>
  <si>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</si>
  <si>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</si>
  <si>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</si>
  <si>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</si>
  <si>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</si>
  <si>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</si>
  <si>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</si>
  <si>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</si>
  <si>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</si>
  <si>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</si>
  <si>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</si>
  <si>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</si>
  <si>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</si>
  <si>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</si>
  <si>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</si>
  <si>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</si>
  <si>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</si>
  <si>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</si>
  <si>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</si>
  <si>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</si>
  <si>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</si>
  <si>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</si>
  <si>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</si>
  <si>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</si>
  <si>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</si>
  <si>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</si>
  <si>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</si>
  <si>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</si>
  <si>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</si>
  <si>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</si>
  <si>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</si>
  <si>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</si>
  <si>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</si>
  <si>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</si>
  <si>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</si>
  <si>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</si>
  <si>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</si>
  <si>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</si>
  <si>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</si>
  <si>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</si>
  <si>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</si>
  <si>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</si>
  <si>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</si>
  <si>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</si>
  <si>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</si>
  <si>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</si>
  <si>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</si>
  <si>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</si>
  <si>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</si>
  <si>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</si>
  <si>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</si>
  <si>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</si>
  <si>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</si>
  <si>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</si>
  <si>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</si>
  <si>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</si>
  <si>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</si>
  <si>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</si>
  <si>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</si>
  <si>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</si>
  <si>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</si>
  <si>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</si>
  <si>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</si>
  <si>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</si>
  <si>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</si>
  <si>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</si>
  <si>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</si>
  <si>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</si>
  <si>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</si>
  <si>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</si>
  <si>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</si>
  <si>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</si>
  <si>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</si>
  <si>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</si>
  <si>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</si>
  <si>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</si>
  <si>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</si>
  <si>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</si>
  <si>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</si>
  <si>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</si>
  <si>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</si>
  <si>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</si>
  <si>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</si>
  <si>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</si>
  <si>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</si>
  <si>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</si>
  <si>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</si>
  <si>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</si>
  <si>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</si>
  <si>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</si>
  <si>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</si>
  <si>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</si>
  <si>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</si>
  <si>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</si>
  <si>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</si>
  <si>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</si>
  <si>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</si>
  <si>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</si>
  <si>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</si>
  <si>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</si>
  <si>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</si>
  <si>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</si>
  <si>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</si>
  <si>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</si>
  <si>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</si>
  <si>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</si>
  <si>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</si>
  <si>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</si>
  <si>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</si>
  <si>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</si>
  <si>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</si>
  <si>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</si>
  <si>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</si>
  <si>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</si>
  <si>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</si>
  <si>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</si>
  <si>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</si>
  <si>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</si>
  <si>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</si>
  <si>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</si>
  <si>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</si>
  <si>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</si>
  <si>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</si>
  <si>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</si>
  <si>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</si>
  <si>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</si>
  <si>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</si>
  <si>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</si>
  <si>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</si>
  <si>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</si>
  <si>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</si>
  <si>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</si>
  <si>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</si>
  <si>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</si>
  <si>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</si>
  <si>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</si>
  <si>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</si>
  <si>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</si>
  <si>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</si>
  <si>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</si>
  <si>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</si>
  <si>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</si>
  <si>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</si>
  <si>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</si>
  <si>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</si>
  <si>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</si>
  <si>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</si>
  <si>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</si>
  <si>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</si>
  <si>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</si>
  <si>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</si>
  <si>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</si>
  <si>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</si>
  <si>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</si>
  <si>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</si>
  <si>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</si>
  <si>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</si>
  <si>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</si>
  <si>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</si>
  <si>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</si>
  <si>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</si>
  <si>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</si>
  <si>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</si>
  <si>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</si>
  <si>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</si>
  <si>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</si>
  <si>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</si>
  <si>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</si>
  <si>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</si>
  <si>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</si>
  <si>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</si>
  <si>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</si>
  <si>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</si>
  <si>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</si>
  <si>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</si>
  <si>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</si>
  <si>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</si>
  <si>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</si>
  <si>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</si>
  <si>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</si>
  <si>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</si>
  <si>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</si>
  <si>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</si>
  <si>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</si>
  <si>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</si>
  <si>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</si>
  <si>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</si>
  <si>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</si>
  <si>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</si>
  <si>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</si>
  <si>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</si>
  <si>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</si>
  <si>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</si>
  <si>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</si>
  <si>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</si>
  <si>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</si>
  <si>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</si>
  <si>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</si>
  <si>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</si>
  <si>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</si>
  <si>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</si>
  <si>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</si>
  <si>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</si>
  <si>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</si>
  <si>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</si>
  <si>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</si>
  <si>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</si>
  <si>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</si>
  <si>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</si>
  <si>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</si>
  <si>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</si>
  <si>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</si>
  <si>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</si>
  <si>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</si>
  <si>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</si>
  <si>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</si>
  <si>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</si>
  <si>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</si>
  <si>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</si>
  <si>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</si>
  <si>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</si>
  <si>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</si>
  <si>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</si>
  <si>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</si>
  <si>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</si>
  <si>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</si>
  <si>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</si>
  <si>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</si>
  <si>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</si>
  <si>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</si>
  <si>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</si>
  <si>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</si>
  <si>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</si>
  <si>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</si>
  <si>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</si>
  <si>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</si>
  <si>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</si>
  <si>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</si>
  <si>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</si>
  <si>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</si>
  <si>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</si>
  <si>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</si>
  <si>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</si>
  <si>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</si>
  <si>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</si>
  <si>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</si>
  <si>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</si>
  <si>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</si>
  <si>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</si>
  <si>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</si>
  <si>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</si>
  <si>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</si>
  <si>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</si>
  <si>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</si>
  <si>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</si>
  <si>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</si>
  <si>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</si>
  <si>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</si>
  <si>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</si>
  <si>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</si>
  <si>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</si>
  <si>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</si>
  <si>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</si>
  <si>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</si>
  <si>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</si>
  <si>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</si>
  <si>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</si>
  <si>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</si>
  <si>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</si>
  <si>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</si>
  <si>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</si>
  <si>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</si>
  <si>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</si>
  <si>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</si>
  <si>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</si>
  <si>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</si>
  <si>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</si>
  <si>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</si>
  <si>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</si>
  <si>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</si>
  <si>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</si>
  <si>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</si>
  <si>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</si>
  <si>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</si>
  <si>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</si>
  <si>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</si>
  <si>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</si>
  <si>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</si>
  <si>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</si>
  <si>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</si>
  <si>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</si>
  <si>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</si>
  <si>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</si>
  <si>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</si>
  <si>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</si>
  <si>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</si>
  <si>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</si>
  <si>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</si>
  <si>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</si>
  <si>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</si>
  <si>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</si>
  <si>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</si>
  <si>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</si>
  <si>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</si>
  <si>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</si>
  <si>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</si>
  <si>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</si>
  <si>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</si>
  <si>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</si>
  <si>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</si>
  <si>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</si>
  <si>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</si>
  <si>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</si>
  <si>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</si>
  <si>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</si>
  <si>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</si>
  <si>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</si>
  <si>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</si>
  <si>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</si>
  <si>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</si>
  <si>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</si>
  <si>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</si>
  <si>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</si>
  <si>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</si>
  <si>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</si>
  <si>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</si>
  <si>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</si>
  <si>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</si>
  <si>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</si>
  <si>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</si>
  <si>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</si>
  <si>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</si>
  <si>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</si>
  <si>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</si>
  <si>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</si>
  <si>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</si>
  <si>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</si>
  <si>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</si>
  <si>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</si>
  <si>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</si>
  <si>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</si>
  <si>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</si>
  <si>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</si>
  <si>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</si>
  <si>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</si>
  <si>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</si>
  <si>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</si>
  <si>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</si>
  <si>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</si>
  <si>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</si>
  <si>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</si>
  <si>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</si>
  <si>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</si>
  <si>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</si>
  <si>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</si>
  <si>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</si>
  <si>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</si>
  <si>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</si>
  <si>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</si>
  <si>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</si>
  <si>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</si>
  <si>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</si>
  <si>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</si>
  <si>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</si>
  <si>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</si>
  <si>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</si>
  <si>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</si>
  <si>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</si>
  <si>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</si>
  <si>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</si>
  <si>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</si>
  <si>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</si>
  <si>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</si>
  <si>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</si>
  <si>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</si>
  <si>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</si>
  <si>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</si>
  <si>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</si>
  <si>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</si>
  <si>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</si>
  <si>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</si>
  <si>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</si>
  <si>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</si>
  <si>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</si>
  <si>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</si>
  <si>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</si>
  <si>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</si>
  <si>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</si>
  <si>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</si>
  <si>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</si>
  <si>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</si>
  <si>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</si>
  <si>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</si>
  <si>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</si>
  <si>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</si>
  <si>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</si>
  <si>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</si>
  <si>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</si>
  <si>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</si>
  <si>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</si>
  <si>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</si>
  <si>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</si>
  <si>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</si>
  <si>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</si>
  <si>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</si>
  <si>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</si>
  <si>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</si>
  <si>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</si>
  <si>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</si>
  <si>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</si>
  <si>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</si>
  <si>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</si>
  <si>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</si>
  <si>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</si>
  <si>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</si>
  <si>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</si>
  <si>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</si>
  <si>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</si>
  <si>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</si>
  <si>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</si>
  <si>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</si>
  <si>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</si>
  <si>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</si>
  <si>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</si>
  <si>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</si>
  <si>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</si>
  <si>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</si>
  <si>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</si>
  <si>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</si>
  <si>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</si>
  <si>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</si>
  <si>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</si>
  <si>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</si>
  <si>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</si>
  <si>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</si>
  <si>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</si>
  <si>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</si>
  <si>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</si>
  <si>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</si>
  <si>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</si>
  <si>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</si>
  <si>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</si>
  <si>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</si>
  <si>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</si>
  <si>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</si>
  <si>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</si>
  <si>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</si>
  <si>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</si>
  <si>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</si>
  <si>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</si>
  <si>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</si>
  <si>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</si>
  <si>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</si>
  <si>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</si>
  <si>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</si>
  <si>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</si>
  <si>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</si>
  <si>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</si>
  <si>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</si>
  <si>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</si>
  <si>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</si>
  <si>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</si>
  <si>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</si>
  <si>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</si>
  <si>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</si>
  <si>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</si>
  <si>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</si>
  <si>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</si>
  <si>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</si>
  <si>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</si>
  <si>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</si>
  <si>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</si>
  <si>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</si>
  <si>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</si>
  <si>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</si>
  <si>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</si>
  <si>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</si>
  <si>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</si>
  <si>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</si>
  <si>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</si>
  <si>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</si>
  <si>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</si>
  <si>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</si>
  <si>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</si>
  <si>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</si>
  <si>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</si>
  <si>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</si>
  <si>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5:24</t>
  </si>
  <si>
    <t>лучевой</t>
  </si>
  <si>
    <t>Казнин А.В.</t>
  </si>
  <si>
    <t>3160</t>
  </si>
  <si>
    <t>Правый</t>
  </si>
  <si>
    <t>окклюзия на уровне дистальной трети ствола ЛКА</t>
  </si>
  <si>
    <t>стенозы проксимального сегмента 30%, среднего сегмента 40%, неровности контуров дистального сегмента. Антеградный кровоток TIMI III.</t>
  </si>
  <si>
    <t>Оценка русла после реканализации артерии: стеноз проксимального сегмента 30%, бифуркационный стеноз среднего сегмента: ПНА не менее 70%, устье ДВ до 50%, неровности контуров дистального и апикального сегментов.  Антеградный кровоток до реканализации - TIMI 0. Слабые коллатерали из ПКА. TTG2. Rentrop1.</t>
  </si>
  <si>
    <t>Совместно с д/кардиологом: с учетом клинических данных, ЭКГ и КАГ рекомендована реваскуляризация ствола ЛКА</t>
  </si>
  <si>
    <t xml:space="preserve">Оценка русла после реканализации ствола ЛКА: неровностси контуров проксимального сегмента, дистальный сегмент гипоплазирован (вазоспазм?).Антеградный кровоток до реканализации - TIMI 0. </t>
  </si>
  <si>
    <t>100 ml</t>
  </si>
  <si>
    <r>
      <t xml:space="preserve">Устье ЛКА катетеризировано проводниковым катетером </t>
    </r>
    <r>
      <rPr>
        <b/>
        <sz val="11"/>
        <color theme="1"/>
        <rFont val="Arial"/>
        <family val="2"/>
        <charset val="204"/>
      </rPr>
      <t>Launcher EBU 3.5 6Fr</t>
    </r>
    <r>
      <rPr>
        <sz val="11"/>
        <color theme="1"/>
        <rFont val="Arial"/>
        <family val="2"/>
        <charset val="204"/>
      </rPr>
      <t xml:space="preserve">. Коронарный проводник sion проведен в дистальный сегмент ПНА за зону окклюзии. Аспирационным катетером Export Advance выполнена успешная аспирация, получен тромб размером 2-3 мм. С учетом тромботической окклюзии ствола ЛКА принято решение в пользу ведения эптифибатида (1 флакон) В зону ствол ЛКА-ПНА с покрытием значимого стеноза ствола ЛКА и 30% стенозов проксимального сегмента ПНА имплантирован </t>
    </r>
    <r>
      <rPr>
        <b/>
        <sz val="11"/>
        <color theme="1"/>
        <rFont val="Arial"/>
        <family val="2"/>
        <charset val="204"/>
      </rPr>
      <t>DES Resolute Integrity 3,5-30 мм</t>
    </r>
    <r>
      <rPr>
        <sz val="11"/>
        <color theme="1"/>
        <rFont val="Arial"/>
        <family val="2"/>
        <charset val="204"/>
      </rPr>
      <t>, давлением 10 атм. Постдилатация и оптимизация стента БК Аксиома NC 4.5- 8, давлением до 16 атм. На контрольных съемках стент раскрыт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по ПНА и ОА востановлен до  - TIMI III. Пациент транспортируется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</si>
</sst>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20" fontId="15" fillId="0" borderId="13" xfId="0" applyNumberFormat="1" applyFont="1" applyBorder="1" applyAlignment="1">
      <alignment horizontal="left" wrapText="1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46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J20" sqref="J20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9">
        <v>45649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0.54166666666666663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0.54583333333333328</v>
      </c>
      <c r="C10" s="51"/>
      <c r="D10" s="83" t="s">
        <v>173</v>
      </c>
      <c r="E10" s="81"/>
      <c r="F10" s="81"/>
      <c r="G10" s="22" t="s">
        <v>153</v>
      </c>
      <c r="H10" s="24"/>
    </row>
    <row r="11" spans="1:8" ht="17.25" thickTop="1" thickBot="1">
      <c r="A11" s="77" t="s">
        <v>192</v>
      </c>
      <c r="B11" s="185" t="s">
        <v>531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27991</v>
      </c>
      <c r="C12" s="11"/>
      <c r="D12" s="83" t="s">
        <v>303</v>
      </c>
      <c r="E12" s="81"/>
      <c r="F12" s="81"/>
      <c r="G12" s="22"/>
      <c r="H12" s="24"/>
    </row>
    <row r="13" spans="1:8" ht="15.75">
      <c r="A13" s="14" t="s">
        <v>10</v>
      </c>
      <c r="B13" s="28">
        <f>DATEDIF(B12,B8,"y")</f>
        <v>48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36277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529</v>
      </c>
    </row>
    <row r="16" spans="1:8" ht="15.6" customHeight="1">
      <c r="A16" s="14" t="s">
        <v>106</v>
      </c>
      <c r="B16" s="18" t="s">
        <v>486</v>
      </c>
      <c r="C16"/>
      <c r="D16" s="32"/>
      <c r="E16" s="32"/>
      <c r="F16" s="32"/>
      <c r="G16" s="151" t="s">
        <v>402</v>
      </c>
      <c r="H16" s="154" t="s">
        <v>532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6.0039999999999996</v>
      </c>
    </row>
    <row r="18" spans="1:8" ht="14.45" customHeight="1">
      <c r="A18" s="198" t="s">
        <v>188</v>
      </c>
      <c r="B18" s="199" t="s">
        <v>533</v>
      </c>
      <c r="C18" s="204"/>
      <c r="D18" s="205" t="s">
        <v>210</v>
      </c>
      <c r="E18" s="205"/>
      <c r="F18" s="205"/>
      <c r="G18" s="201" t="s">
        <v>189</v>
      </c>
      <c r="H18" s="202" t="s">
        <v>530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534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536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538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 t="s">
        <v>535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537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204</v>
      </c>
      <c r="B51" s="55" t="s">
        <v>528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311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6" zoomScaleNormal="100" zoomScaleSheetLayoutView="100" zoomScalePageLayoutView="90" workbookViewId="0">
      <selection activeCell="I38" sqref="I38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208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7" t="s">
        <v>218</v>
      </c>
      <c r="D8" s="247"/>
      <c r="E8" s="247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9">
        <f>КАГ!B8</f>
        <v>45649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0.54583333333333328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0.57638888888888895</v>
      </c>
      <c r="C14" s="11"/>
      <c r="D14" s="83" t="s">
        <v>173</v>
      </c>
      <c r="E14" s="81"/>
      <c r="F14" s="81"/>
      <c r="G14" s="71" t="str">
        <f>КАГ!G10</f>
        <v>Мелека Е.А.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3.0555555555555669E-2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Казнин А.В.</v>
      </c>
      <c r="C16" s="182">
        <f>LEN(КАГ!B11)</f>
        <v>11</v>
      </c>
      <c r="D16" s="83" t="s">
        <v>303</v>
      </c>
      <c r="E16" s="81"/>
      <c r="F16" s="81"/>
      <c r="G16" s="71">
        <f>КАГ!G12</f>
        <v>0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27991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48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36277</v>
      </c>
      <c r="C19" s="61"/>
      <c r="D19" s="61"/>
      <c r="E19" s="61"/>
      <c r="F19" s="61"/>
      <c r="G19" s="150" t="s">
        <v>399</v>
      </c>
      <c r="H19" s="164" t="str">
        <f>КАГ!H15</f>
        <v>5:24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402</v>
      </c>
      <c r="H20" s="165" t="str">
        <f>КАГ!H16</f>
        <v>3160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6.0039999999999996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1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0.54861111111111105</v>
      </c>
    </row>
    <row r="23" spans="1:8" ht="14.45" customHeight="1">
      <c r="A23" s="216" t="s">
        <v>391</v>
      </c>
      <c r="B23" s="217" t="s">
        <v>390</v>
      </c>
      <c r="C23" s="148"/>
      <c r="D23" s="148"/>
      <c r="E23" s="148"/>
      <c r="F23" s="148"/>
      <c r="G23" s="200"/>
      <c r="H23" s="218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540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20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522</v>
      </c>
      <c r="C40" s="107"/>
      <c r="D40" s="253" t="s">
        <v>400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204</v>
      </c>
      <c r="B50" s="55" t="s">
        <v>539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окклюзия на уровне дистальной трети ствола ЛКА
Бассейн ПНА:   Оценка русла после реканализации артерии: стеноз проксимального сегмента 30%, бифуркационный стеноз среднего сегмента: ПНА не менее 70%, устье ДВ до 50%, неровности контуров дистального и апикального сегментов.  Антеградный кровоток до реканализации - TIMI 0. Слабые коллатерали из ПКА. TTG2. Rentrop1.
Бассейн  ОА:   Оценка русла после реканализации ствола ЛКА: неровностси контуров проксимального сегмента, дистальный сегмент гипоплазирован (вазоспазм?).Антеградный кровоток до реканализации - TIMI 0. 
Бассейн ПКА:   стенозы проксимального сегмента 30%, среднего сегмента 40%, неровности контуров дистального сегмента. Антеградный кровоток TIMI III.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1" sqref="B21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45649</v>
      </c>
      <c r="C2" s="138" t="str">
        <f>IF(ЧКВ!A6=Вмешательства!D4,Вмешательства!F20,IF(ЧКВ!A6=Вмешательства!D36,Вмешательства!F20,Вмешательства!F22))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Казнин А.В.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27991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48</v>
      </c>
    </row>
    <row r="7" spans="1:4">
      <c r="A7" s="34"/>
      <c r="B7"/>
      <c r="C7" s="88" t="s">
        <v>12</v>
      </c>
      <c r="D7" s="90">
        <f>КАГ!$B$14</f>
        <v>36277</v>
      </c>
    </row>
    <row r="8" spans="1:4">
      <c r="A8" s="176" t="str">
        <f>ЧКВ!$A$9</f>
        <v>Код модели: 21166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45649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326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316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40" t="s">
        <v>370</v>
      </c>
      <c r="C16" s="121"/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515</v>
      </c>
      <c r="C17" s="166" t="s">
        <v>429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324</v>
      </c>
      <c r="C18" s="121" t="s">
        <v>471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517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2" t="str">
        <f>IFERROR(INDEX(Расходка[Наименование расходного материала],MATCH(Расходка[[#This Row],[№]],Поиск_расходки[Индекс3],0)),"")</f>
        <v>Sion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02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497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1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>Sion Black</v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/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490</v>
      </c>
      <c r="AO3" t="s">
        <v>498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>Sion Blue</v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503</v>
      </c>
      <c r="AO4" t="s">
        <v>500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0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0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1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71">
        <v>254570</v>
      </c>
      <c r="AN13" s="2"/>
      <c r="AO13" t="s">
        <v>525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1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2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3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520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521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526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523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524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1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518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519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1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2024-12-23T11:06:32Z</cp:lastPrinted>
  <dcterms:created xsi:type="dcterms:W3CDTF">2015-06-05T18:19:34Z</dcterms:created>
  <dcterms:modified xsi:type="dcterms:W3CDTF">2024-12-23T11:06:34Z</dcterms:modified>
</cp:coreProperties>
</file>