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3" i="1" s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6" i="1" l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15" i="1"/>
  <c r="X75" i="1"/>
  <c r="X46" i="1"/>
  <c r="X36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N73" i="1" s="1"/>
  <c r="L67" i="1"/>
  <c r="M61" i="1"/>
  <c r="X22" i="1" l="1"/>
  <c r="X49" i="1"/>
  <c r="X35" i="1"/>
  <c r="X17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AA78" i="1" s="1"/>
  <c r="L74" i="1"/>
  <c r="L75" i="1" s="1"/>
  <c r="M69" i="1"/>
  <c r="AA3" i="1" l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<sst xmlns="http://schemas.openxmlformats.org/spreadsheetml/2006/main" count="891" uniqueCount="541">
  <si>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</si>
  <si>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</si>
  <si>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</si>
  <si>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</si>
  <si>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</si>
  <si>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</si>
  <si>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</si>
  <si>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</si>
  <si>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</si>
  <si>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</si>
  <si>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</si>
  <si>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</si>
  <si>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</si>
  <si>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</si>
  <si>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</si>
  <si>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</si>
  <si>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</si>
  <si>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</si>
  <si>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</si>
  <si>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</si>
  <si>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</si>
  <si>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</si>
  <si>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</si>
  <si>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</si>
  <si>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</si>
  <si>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</si>
  <si>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</si>
  <si>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</si>
  <si>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</si>
  <si>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</si>
  <si>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</si>
  <si>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</si>
  <si>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</si>
  <si>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</si>
  <si>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</si>
  <si>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</si>
  <si>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</si>
  <si>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</si>
  <si>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</si>
  <si>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</si>
  <si>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</si>
  <si>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</si>
  <si>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</si>
  <si>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</si>
  <si>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</si>
  <si>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</si>
  <si>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</si>
  <si>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</si>
  <si>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</si>
  <si>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</si>
  <si>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</si>
  <si>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</si>
  <si>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</si>
  <si>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</si>
  <si>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</si>
  <si>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</si>
  <si>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</si>
  <si>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</si>
  <si>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</si>
  <si>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</si>
  <si>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</si>
  <si>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</si>
  <si>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</si>
  <si>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</si>
  <si>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</si>
  <si>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</si>
  <si>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</si>
  <si>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</si>
  <si>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</si>
  <si>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</si>
  <si>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</si>
  <si>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</si>
  <si>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</si>
  <si>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</si>
  <si>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</si>
  <si>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</si>
  <si>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</si>
  <si>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</si>
  <si>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</si>
  <si>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</si>
  <si>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</si>
  <si>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</si>
  <si>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</si>
  <si>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</si>
  <si>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</si>
  <si>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</si>
  <si>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</si>
  <si>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</si>
  <si>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</si>
  <si>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</si>
  <si>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</si>
  <si>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</si>
  <si>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</si>
  <si>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</si>
  <si>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</si>
  <si>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</si>
  <si>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</si>
  <si>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</si>
  <si>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</si>
  <si>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</si>
  <si>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</si>
  <si>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</si>
  <si>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</si>
  <si>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</si>
  <si>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</si>
  <si>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</si>
  <si>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</si>
  <si>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</si>
  <si>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</si>
  <si>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</si>
  <si>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</si>
  <si>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</si>
  <si>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</si>
  <si>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</si>
  <si>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</si>
  <si>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</si>
  <si>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</si>
  <si>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</si>
  <si>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</si>
  <si>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</si>
  <si>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</si>
  <si>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</si>
  <si>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</si>
  <si>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</si>
  <si>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</si>
  <si>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</si>
  <si>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</si>
  <si>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</si>
  <si>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</si>
  <si>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</si>
  <si>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</si>
  <si>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</si>
  <si>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</si>
  <si>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</si>
  <si>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</si>
  <si>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</si>
  <si>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</si>
  <si>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</si>
  <si>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</si>
  <si>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</si>
  <si>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</si>
  <si>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</si>
  <si>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</si>
  <si>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</si>
  <si>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</si>
  <si>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</si>
  <si>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</si>
  <si>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</si>
  <si>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</si>
  <si>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</si>
  <si>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</si>
  <si>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</si>
  <si>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</si>
  <si>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</si>
  <si>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</si>
  <si>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</si>
  <si>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</si>
  <si>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</si>
  <si>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</si>
  <si>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</si>
  <si>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</si>
  <si>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</si>
  <si>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</si>
  <si>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</si>
  <si>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</si>
  <si>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</si>
  <si>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</si>
  <si>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</si>
  <si>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</si>
  <si>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</si>
  <si>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</si>
  <si>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</si>
  <si>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</si>
  <si>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</si>
  <si>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</si>
  <si>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</si>
  <si>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</si>
  <si>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</si>
  <si>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</si>
  <si>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</si>
  <si>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</si>
  <si>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</si>
  <si>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</si>
  <si>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</si>
  <si>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</si>
  <si>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</si>
  <si>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</si>
  <si>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</si>
  <si>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</si>
  <si>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</si>
  <si>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</si>
  <si>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</si>
  <si>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</si>
  <si>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</si>
  <si>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</si>
  <si>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</si>
  <si>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</si>
  <si>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</si>
  <si>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</si>
  <si>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</si>
  <si>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</si>
  <si>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</si>
  <si>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</si>
  <si>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</si>
  <si>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</si>
  <si>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</si>
  <si>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</si>
  <si>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</si>
  <si>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</si>
  <si>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</si>
  <si>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</si>
  <si>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</si>
  <si>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</si>
  <si>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</si>
  <si>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</si>
  <si>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</si>
  <si>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</si>
  <si>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</si>
  <si>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</si>
  <si>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</si>
  <si>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</si>
  <si>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</si>
  <si>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</si>
  <si>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</si>
  <si>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</si>
  <si>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</si>
  <si>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</si>
  <si>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</si>
  <si>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</si>
  <si>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</si>
  <si>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</si>
  <si>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</si>
  <si>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</si>
  <si>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</si>
  <si>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</si>
  <si>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</si>
  <si>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</si>
  <si>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</si>
  <si>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</si>
  <si>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</si>
  <si>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</si>
  <si>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</si>
  <si>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</si>
  <si>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</si>
  <si>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</si>
  <si>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</si>
  <si>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</si>
  <si>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</si>
  <si>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</si>
  <si>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</si>
  <si>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</si>
  <si>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</si>
  <si>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</si>
  <si>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</si>
  <si>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</si>
  <si>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</si>
  <si>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</si>
  <si>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</si>
  <si>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</si>
  <si>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</si>
  <si>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</si>
  <si>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</si>
  <si>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</si>
  <si>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</si>
  <si>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</si>
  <si>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</si>
  <si>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</si>
  <si>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</si>
  <si>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</si>
  <si>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</si>
  <si>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</si>
  <si>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</si>
  <si>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</si>
  <si>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</si>
  <si>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</si>
  <si>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</si>
  <si>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</si>
  <si>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</si>
  <si>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</si>
  <si>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</si>
  <si>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</si>
  <si>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</si>
  <si>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</si>
  <si>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</si>
  <si>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</si>
  <si>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</si>
  <si>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</si>
  <si>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</si>
  <si>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</si>
  <si>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</si>
  <si>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</si>
  <si>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</si>
  <si>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</si>
  <si>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</si>
  <si>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</si>
  <si>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</si>
  <si>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</si>
  <si>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</si>
  <si>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</si>
  <si>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</si>
  <si>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</si>
  <si>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</si>
  <si>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</si>
  <si>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</si>
  <si>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</si>
  <si>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</si>
  <si>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</si>
  <si>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</si>
  <si>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</si>
  <si>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</si>
  <si>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</si>
  <si>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</si>
  <si>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</si>
  <si>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</si>
  <si>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</si>
  <si>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</si>
  <si>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</si>
  <si>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</si>
  <si>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</si>
  <si>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</si>
  <si>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</si>
  <si>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</si>
  <si>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</si>
  <si>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</si>
  <si>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</si>
  <si>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</si>
  <si>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</si>
  <si>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</si>
  <si>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</si>
  <si>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</si>
  <si>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</si>
  <si>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</si>
  <si>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</si>
  <si>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</si>
  <si>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</si>
  <si>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</si>
  <si>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</si>
  <si>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</si>
  <si>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</si>
  <si>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</si>
  <si>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</si>
  <si>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</si>
  <si>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</si>
  <si>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</si>
  <si>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</si>
  <si>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</si>
  <si>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</si>
  <si>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</si>
  <si>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</si>
  <si>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</si>
  <si>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</si>
  <si>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</si>
  <si>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</si>
  <si>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</si>
  <si>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</si>
  <si>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</si>
  <si>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</si>
  <si>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</si>
  <si>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</si>
  <si>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</si>
  <si>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</si>
  <si>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</si>
  <si>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</si>
  <si>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</si>
  <si>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</si>
  <si>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</si>
  <si>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</si>
  <si>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</si>
  <si>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</si>
  <si>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</si>
  <si>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</si>
  <si>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</si>
  <si>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</si>
  <si>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</si>
  <si>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</si>
  <si>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</si>
  <si>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</si>
  <si>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</si>
  <si>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</si>
  <si>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</si>
  <si>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</si>
  <si>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</si>
  <si>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</si>
  <si>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</si>
  <si>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</si>
  <si>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</si>
  <si>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</si>
  <si>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</si>
  <si>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</si>
  <si>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</si>
  <si>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</si>
  <si>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</si>
  <si>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</si>
  <si>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</si>
  <si>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</si>
  <si>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</si>
  <si>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</si>
  <si>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</si>
  <si>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</si>
  <si>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</si>
  <si>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</si>
  <si>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</si>
  <si>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</si>
  <si>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</si>
  <si>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</si>
  <si>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</si>
  <si>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</si>
  <si>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</si>
  <si>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</si>
  <si>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</si>
  <si>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</si>
  <si>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</si>
  <si>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</si>
  <si>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</si>
  <si>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</si>
  <si>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</si>
  <si>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</si>
  <si>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</si>
  <si>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</si>
  <si>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</si>
  <si>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</si>
  <si>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</si>
  <si>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</si>
  <si>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</si>
  <si>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</si>
  <si>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</si>
  <si>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</si>
  <si>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</si>
  <si>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</si>
  <si>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</si>
  <si>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</si>
  <si>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</si>
  <si>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</si>
  <si>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</si>
  <si>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</si>
  <si>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</si>
  <si>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</si>
  <si>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</si>
  <si>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</si>
  <si>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</si>
  <si>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</si>
  <si>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</si>
  <si>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</si>
  <si>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</si>
  <si>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</si>
  <si>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</si>
  <si>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</si>
  <si>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</si>
  <si>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</si>
  <si>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</si>
  <si>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</si>
  <si>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</si>
  <si>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</si>
  <si>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</si>
  <si>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</si>
  <si>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</si>
  <si>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</si>
  <si>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</si>
  <si>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</si>
  <si>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</si>
  <si>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</si>
  <si>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</si>
  <si>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</si>
  <si>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</si>
  <si>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</si>
  <si>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</si>
  <si>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</si>
  <si>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</si>
  <si>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</si>
  <si>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</si>
  <si>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</si>
  <si>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</si>
  <si>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</si>
  <si>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</si>
  <si>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</si>
  <si>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</si>
  <si>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</si>
  <si>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</si>
  <si>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</si>
  <si>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</si>
  <si>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</si>
  <si>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</si>
  <si>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</si>
  <si>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</si>
  <si>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</si>
  <si>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</si>
  <si>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</si>
  <si>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</si>
  <si>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</si>
  <si>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</si>
  <si>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</si>
  <si>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</si>
  <si>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</si>
  <si>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</si>
  <si>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</si>
  <si>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</si>
  <si>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</si>
  <si>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</si>
  <si>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</si>
  <si>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</si>
  <si>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</si>
  <si>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</si>
  <si>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</si>
  <si>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</si>
  <si>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</si>
  <si>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</si>
  <si>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</si>
  <si>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</si>
  <si>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</si>
  <si>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</si>
  <si>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</si>
  <si>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</si>
  <si>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</si>
  <si>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</si>
  <si>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</si>
  <si>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</si>
  <si>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</si>
  <si>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</si>
  <si>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</si>
  <si>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</si>
  <si>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</si>
  <si>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</si>
  <si>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</si>
  <si>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</si>
  <si>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</si>
  <si>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</si>
  <si>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 xml:space="preserve">Сбалансированный </t>
  </si>
  <si>
    <t>Shunmei 0,6</t>
  </si>
  <si>
    <t>Shunmei 0,7</t>
  </si>
  <si>
    <t>18:18</t>
  </si>
  <si>
    <t>6970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</si>
  <si>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2)Инфузия  Коромакса в течении 12 ч.</t>
    </r>
  </si>
  <si>
    <t>250 ml</t>
  </si>
  <si>
    <r>
      <rPr>
        <b/>
        <sz val="10.5"/>
        <color theme="1"/>
        <rFont val="Calibri"/>
        <family val="2"/>
        <charset val="204"/>
        <scheme val="minor"/>
      </rPr>
      <t xml:space="preserve">На ангиографии бассейна ЛКА определяется: </t>
    </r>
    <r>
      <rPr>
        <sz val="10.5"/>
        <color theme="1"/>
        <rFont val="Calibri"/>
        <family val="2"/>
        <charset val="204"/>
        <scheme val="minor"/>
      </rPr>
      <t xml:space="preserve">отрицательная динамика </t>
    </r>
    <r>
      <rPr>
        <i/>
        <sz val="10.5"/>
        <color theme="1"/>
        <rFont val="Calibri"/>
        <family val="2"/>
        <charset val="204"/>
        <scheme val="minor"/>
      </rPr>
      <t xml:space="preserve"> в зоне проксимального сегмента ОА в виде нестабильного субтотального стеноза(вазоспазм. Нитратами субтотальный стеноз купирован), остальные стенозы без изменений. Антеградный кровоток пропульсивный - TIMI II</t>
    </r>
    <r>
      <rPr>
        <sz val="10.5"/>
        <color theme="1"/>
        <rFont val="Calibri"/>
        <family val="2"/>
        <charset val="204"/>
        <scheme val="minor"/>
      </rPr>
      <t xml:space="preserve">. Катетеризация устья ствола ЛКА выполнена  проводниковым катетером Launcher EBU 3.5 6Fr. Коронарный проводник Shunmei 0/6 (1 шт) проведен в дистальный сегмент ОА.  В зону проксимального сегмента  с покрытием всех значимых стенозов позиционирован и  имплантирован стент DES Resolute Integrity 3,5 - 38 мм, давлением 10 атм. Выполнена постдилатация и оптимизация стента БК Аксиома  3,5 - 8 мм. На контролльной сьемке определяется slow-reflow за счёт протрузии АТБ через ячейки стента. </t>
    </r>
    <r>
      <rPr>
        <i/>
        <sz val="10.5"/>
        <color theme="1"/>
        <rFont val="Calibri"/>
        <family val="2"/>
        <charset val="204"/>
        <scheme val="minor"/>
      </rPr>
      <t>Принято решение в пользу ведения IIIA/IIB блокаторов рецепторов тромбоцитов. (1 флакон - 10 мл)</t>
    </r>
    <r>
      <rPr>
        <sz val="10.5"/>
        <color theme="1"/>
        <rFont val="Calibri"/>
        <family val="2"/>
        <charset val="204"/>
        <scheme val="minor"/>
      </rPr>
      <t>.  На контрольных съемках стент раскрыт удовлетворительно, признаков  тромбоза, экстравазации контрастного вещества не выявлено, определяется линейная кровоток нелимитирующая диссекция дистального сегмента. Имплантация стента не требуется. Ангиографический результат удовлетворительный. Пациент в стабильном состоянии транспортируется в ПРИТ для дальнейшего наблюдения и лечения.</t>
    </r>
  </si>
  <si>
    <t>Шмелёв В.А.</t>
  </si>
  <si>
    <t>Вольхин М.В.</t>
  </si>
  <si>
    <t>проходим, без стенотических изменений ( )</t>
  </si>
  <si>
    <t>проходим, без стенотических изменений. Антеградный кровоток - TIMI III.</t>
  </si>
  <si>
    <r>
      <t xml:space="preserve">кальциноз проксимального сегмента. Стеноз проксимального сегмента 30%, на границе  проксимального и среднего сегментов  стеноз до 50%, локальный  стеноз среднего сегмента 50%. Антеградный кровоток - TIMI III.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проходим, без стенотических изменений. Антеградный кровоток - TIMI III.</t>
    </r>
  </si>
  <si>
    <t xml:space="preserve">1) Контроль места пункции, повязка  на руке до 6 ч. 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</si>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</sst>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  <font>
      <b/>
      <sz val="10.5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J17" sqref="J17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45633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0.45833333333333331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0.4861111111111111</v>
      </c>
      <c r="C10" s="54"/>
      <c r="D10" s="94" t="s">
        <v>173</v>
      </c>
      <c r="E10" s="92"/>
      <c r="F10" s="92"/>
      <c r="G10" s="23" t="s">
        <v>167</v>
      </c>
      <c r="H10" s="25"/>
    </row>
    <row r="11" spans="1:8" ht="17.25" thickTop="1" thickBot="1">
      <c r="A11" s="88" t="s">
        <v>192</v>
      </c>
      <c r="B11" s="201" t="s">
        <v>534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21032</v>
      </c>
      <c r="C12" s="11"/>
      <c r="D12" s="94" t="s">
        <v>303</v>
      </c>
      <c r="E12" s="92"/>
      <c r="F12" s="92"/>
      <c r="G12" s="23" t="s">
        <v>535</v>
      </c>
      <c r="H12" s="25"/>
    </row>
    <row r="13" spans="1:8" ht="15.75">
      <c r="A13" s="14" t="s">
        <v>10</v>
      </c>
      <c r="B13" s="29">
        <f>DATEDIF(B12,B8,"y")</f>
        <v>67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34538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529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4" t="s">
        <v>401</v>
      </c>
      <c r="H16" s="167" t="s">
        <v>530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13.243</v>
      </c>
    </row>
    <row r="18" spans="1:8" ht="14.45" customHeight="1">
      <c r="A18" s="56" t="s">
        <v>188</v>
      </c>
      <c r="B18" s="86" t="s">
        <v>526</v>
      </c>
      <c r="C18"/>
      <c r="D18" s="27" t="s">
        <v>210</v>
      </c>
      <c r="E18" s="27"/>
      <c r="F18" s="27"/>
      <c r="G18" s="84" t="s">
        <v>189</v>
      </c>
      <c r="H18" s="85" t="s">
        <v>506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536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538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8" t="s">
        <v>537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8" t="s">
        <v>537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539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3"/>
      <c r="C49" s="204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540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/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3"/>
      <c r="D8" s="243"/>
      <c r="E8" s="243"/>
      <c r="F8" s="188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45633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0.44444444444444442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0.49305555555555558</v>
      </c>
      <c r="C14" s="11"/>
      <c r="D14" s="94" t="s">
        <v>173</v>
      </c>
      <c r="E14" s="92"/>
      <c r="F14" s="92"/>
      <c r="G14" s="79" t="str">
        <f>КАГ!G10</f>
        <v>Сугера И.В.</v>
      </c>
      <c r="H14" s="90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4.861111111111116E-2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Шмелёв В.А.</v>
      </c>
      <c r="C16" s="198">
        <f>LEN(КАГ!B11)</f>
        <v>11</v>
      </c>
      <c r="D16" s="94" t="s">
        <v>303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21032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34538</v>
      </c>
      <c r="C19" s="68"/>
      <c r="D19" s="68"/>
      <c r="E19" s="68"/>
      <c r="F19" s="68"/>
      <c r="G19" s="163" t="s">
        <v>399</v>
      </c>
      <c r="H19" s="178" t="str">
        <f>КАГ!H15</f>
        <v>18:18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401</v>
      </c>
      <c r="H20" s="179" t="str">
        <f>КАГ!H16</f>
        <v>6970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388</v>
      </c>
      <c r="H21" s="166">
        <f>КАГ!H17</f>
        <v>13.243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533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522</v>
      </c>
      <c r="C40" s="119"/>
      <c r="D40" s="248" t="s">
        <v>531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проходим, без стенотических изменений ( )
Бассейн ПНА:   кальциноз проксимального сегмента. Стеноз проксимального сегмента 30%, на границе  проксимального и среднего сегментов  стеноз до 50%, локальный  стеноз среднего сегмента 50%. Антеградный кровоток - TIMI III. ИМА: проходим, без стенотических изменений. Антеградный кровоток - TIMI III.
Бассейн  ОА:   проходим, без стенотических изменений. Антеградный кровоток - TIMI III.
Бассейн ПКА:   проходим, без стенотических изменений. Антеградный кровоток - TIMI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2" sqref="C22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45633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Шмелёв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21032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67</v>
      </c>
    </row>
    <row r="7" spans="1:4">
      <c r="A7" s="37"/>
      <c r="B7"/>
      <c r="C7" s="100" t="s">
        <v>12</v>
      </c>
      <c r="D7" s="102">
        <f>КАГ!$B$14</f>
        <v>34538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45633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527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34" t="s">
        <v>473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515</v>
      </c>
      <c r="C17" s="180" t="s">
        <v>417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34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41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44"/>
      <c r="D23" s="145"/>
    </row>
    <row r="24" spans="1:4" ht="27.75" customHeight="1">
      <c r="A24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7"/>
      <c r="C24" s="108"/>
      <c r="D24" s="106"/>
    </row>
    <row r="25" spans="1:4" ht="27.7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 s="109" t="s">
        <v>377</v>
      </c>
      <c r="C33" s="12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16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0" t="s">
        <v>517</v>
      </c>
      <c r="C37" s="113"/>
      <c r="D37" s="38"/>
    </row>
    <row r="38" spans="1:4" ht="19.899999999999999" customHeight="1">
      <c r="A38" s="39"/>
      <c r="B38" s="30"/>
      <c r="C38" s="30"/>
      <c r="D38" s="40"/>
    </row>
    <row r="39" spans="1:4" ht="19.899999999999999" customHeight="1">
      <c r="C39" s="212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учёта'!#REF!,Расходка[[#This Row],[Наименование расходного материала]])),MAX($H$1:H1)+1,0)</f>
        <v>0</v>
      </c>
      <c r="I2" s="115">
        <f>IF(ISNUMBER(SEARCH('Карта учёта'!#REF!,Расходка[[#This Row],[Наименование расходного материала]])),MAX($I$1:I1)+1,0)</f>
        <v>0</v>
      </c>
      <c r="J2" s="115">
        <f>IF(ISNUMBER(SEARCH('Карта учёта'!$B$16,Расходка[[#This Row],[Наименование расходного материала]])),MAX($J$1:J1)+1,0)</f>
        <v>0</v>
      </c>
      <c r="K2" s="115">
        <f>IF(ISNUMBER(SEARCH('Карта учёта'!$B$17,Расходка[[#This Row],[Наименование расходного материала]])),MAX($K$1:K1)+1,0)</f>
        <v>0</v>
      </c>
      <c r="L2" s="115">
        <f>IF(ISNUMBER(SEARCH('Карта учёта'!$B$18,Расходка[[#This Row],[Наименование расходного материала]])),MAX($L$1:L1)+1,0)</f>
        <v>1</v>
      </c>
      <c r="M2" s="115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15">
        <f>IF(ISNUMBER(SEARCH('Карта учёта'!$B$21,Расходка[[#This Row],[Наименование расходного материала]])),MAX($O$1:O1)+1,0)</f>
        <v>1</v>
      </c>
      <c r="P2" s="115">
        <f>IF(ISNUMBER(SEARCH('Карта учёта'!$B$22,Расходка[[#This Row],[Наименование расходного материала]])),MAX($P$1:P1)+1,0)</f>
        <v>1</v>
      </c>
      <c r="Q2" s="115">
        <f>IF(ISNUMBER(SEARCH('Карта учёта'!$B$23,Расходка[[#This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0,6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/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учёта'!#REF!,Расходка[[#This Row],[Наименование расходного материала]])),MAX($H$1:H2)+1,0)</f>
        <v>0</v>
      </c>
      <c r="I3" s="115">
        <f>IF(ISNUMBER(SEARCH('Карта учёта'!#REF!,Расходка[[#This Row],[Наименование расходного материала]])),MAX($I$1:I2)+1,0)</f>
        <v>0</v>
      </c>
      <c r="J3" s="115">
        <f>IF(ISNUMBER(SEARCH('Карта учёта'!$B$16,Расходка[[#This Row],[Наименование расходного материала]])),MAX($J$1:J2)+1,0)</f>
        <v>0</v>
      </c>
      <c r="K3" s="115">
        <f>IF(ISNUMBER(SEARCH('Карта учёта'!$B$17,Расходка[[#This Row],[Наименование расходного материала]])),MAX($K$1:K2)+1,0)</f>
        <v>0</v>
      </c>
      <c r="L3" s="115">
        <f>IF(ISNUMBER(SEARCH('Карта учёта'!$B$18,Расходка[[#This Row],[Наименование расходного материала]])),MAX($L$1:L2)+1,0)</f>
        <v>2</v>
      </c>
      <c r="M3" s="115">
        <f>IF(ISNUMBER(SEARCH('Карта учёта'!$B$19,Расходка[[#This Row],[Наименование расходного материала]])),MAX($M$1:M2)+1,0)</f>
        <v>2</v>
      </c>
      <c r="N3" s="115">
        <f>IF(ISNUMBER(SEARCH('Карта учёта'!$B$20,Расходка[[#This Row],[Наименование расходного материала]])),MAX($N$1:N2)+1,0)</f>
        <v>2</v>
      </c>
      <c r="O3" s="115">
        <f>IF(ISNUMBER(SEARCH('Карта учёта'!$B$21,Расходка[[#This Row],[Наименование расходного материала]])),MAX($O$1:O2)+1,0)</f>
        <v>2</v>
      </c>
      <c r="P3" s="115">
        <f>IF(ISNUMBER(SEARCH('Карта учёта'!$B$22,Расходка[[#This Row],[Наименование расходного материала]])),MAX($P$1:P2)+1,0)</f>
        <v>2</v>
      </c>
      <c r="Q3" s="115">
        <f>IF(ISNUMBER(SEARCH('Карта учёта'!$B$23,Расходка[[#This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учёта'!#REF!,Расходка[[#This Row],[Наименование расходного материала]])),MAX($H$1:H3)+1,0)</f>
        <v>0</v>
      </c>
      <c r="I4" s="115">
        <f>IF(ISNUMBER(SEARCH('Карта учёта'!#REF!,Расходка[[#This Row],[Наименование расходного материала]])),MAX($I$1:I3)+1,0)</f>
        <v>0</v>
      </c>
      <c r="J4" s="115">
        <f>IF(ISNUMBER(SEARCH('Карта учёта'!$B$16,Расходка[[#This Row],[Наименование расходного материала]])),MAX($J$1:J3)+1,0)</f>
        <v>0</v>
      </c>
      <c r="K4" s="115">
        <f>IF(ISNUMBER(SEARCH('Карта учёта'!$B$17,Расходка[[#This Row],[Наименование расходного материала]])),MAX($K$1:K3)+1,0)</f>
        <v>0</v>
      </c>
      <c r="L4" s="115">
        <f>IF(ISNUMBER(SEARCH('Карта учёта'!$B$18,Расходка[[#This Row],[Наименование расходного материала]])),MAX($L$1:L3)+1,0)</f>
        <v>3</v>
      </c>
      <c r="M4" s="115">
        <f>IF(ISNUMBER(SEARCH('Карта учёта'!$B$19,Расходка[[#This Row],[Наименование расходного материала]])),MAX($M$1:M3)+1,0)</f>
        <v>3</v>
      </c>
      <c r="N4" s="115">
        <f>IF(ISNUMBER(SEARCH('Карта учёта'!$B$20,Расходка[[#This Row],[Наименование расходного материала]])),MAX($N$1:N3)+1,0)</f>
        <v>3</v>
      </c>
      <c r="O4" s="115">
        <f>IF(ISNUMBER(SEARCH('Карта учёта'!$B$21,Расходка[[#This Row],[Наименование расходного материала]])),MAX($O$1:O3)+1,0)</f>
        <v>3</v>
      </c>
      <c r="P4" s="115">
        <f>IF(ISNUMBER(SEARCH('Карта учёта'!$B$22,Расходка[[#This Row],[Наименование расходного материала]])),MAX($P$1:P3)+1,0)</f>
        <v>3</v>
      </c>
      <c r="Q4" s="115">
        <f>IF(ISNUMBER(SEARCH('Карта учёта'!$B$23,Расходка[[#This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учёта'!#REF!,Расходка[[#This Row],[Наименование расходного материала]])),MAX($H$1:H4)+1,0)</f>
        <v>0</v>
      </c>
      <c r="I5" s="115">
        <f>IF(ISNUMBER(SEARCH('Карта учёта'!#REF!,Расходка[[#This Row],[Наименование расходного материала]])),MAX($I$1:I4)+1,0)</f>
        <v>0</v>
      </c>
      <c r="J5" s="115">
        <f>IF(ISNUMBER(SEARCH('Карта учёта'!$B$16,Расходка[[#This Row],[Наименование расходного материала]])),MAX($J$1:J4)+1,0)</f>
        <v>0</v>
      </c>
      <c r="K5" s="115">
        <f>IF(ISNUMBER(SEARCH('Карта учёта'!$B$17,Расходка[[#This Row],[Наименование расходного материала]])),MAX($K$1:K4)+1,0)</f>
        <v>0</v>
      </c>
      <c r="L5" s="115">
        <f>IF(ISNUMBER(SEARCH('Карта учёта'!$B$18,Расходка[[#This Row],[Наименование расходного материала]])),MAX($L$1:L4)+1,0)</f>
        <v>4</v>
      </c>
      <c r="M5" s="115">
        <f>IF(ISNUMBER(SEARCH('Карта учёта'!$B$19,Расходка[[#This Row],[Наименование расходного материала]])),MAX($M$1:M4)+1,0)</f>
        <v>4</v>
      </c>
      <c r="N5" s="115">
        <f>IF(ISNUMBER(SEARCH('Карта учёта'!$B$20,Расходка[[#This Row],[Наименование расходного материала]])),MAX($N$1:N4)+1,0)</f>
        <v>4</v>
      </c>
      <c r="O5" s="115">
        <f>IF(ISNUMBER(SEARCH('Карта учёта'!$B$21,Расходка[[#This Row],[Наименование расходного материала]])),MAX($O$1:O4)+1,0)</f>
        <v>4</v>
      </c>
      <c r="P5" s="115">
        <f>IF(ISNUMBER(SEARCH('Карта учёта'!$B$22,Расходка[[#This Row],[Наименование расходного материала]])),MAX($P$1:P4)+1,0)</f>
        <v>4</v>
      </c>
      <c r="Q5" s="115">
        <f>IF(ISNUMBER(SEARCH('Карта учёта'!$B$23,Расходка[[#This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учёта'!#REF!,Расходка[[#This Row],[Наименование расходного материала]])),MAX($H$1:H5)+1,0)</f>
        <v>0</v>
      </c>
      <c r="I6" s="115">
        <f>IF(ISNUMBER(SEARCH('Карта учёта'!#REF!,Расходка[[#This Row],[Наименование расходного материала]])),MAX($I$1:I5)+1,0)</f>
        <v>0</v>
      </c>
      <c r="J6" s="115">
        <f>IF(ISNUMBER(SEARCH('Карта учёта'!$B$16,Расходка[[#This Row],[Наименование расходного материала]])),MAX($J$1:J5)+1,0)</f>
        <v>0</v>
      </c>
      <c r="K6" s="115">
        <f>IF(ISNUMBER(SEARCH('Карта учёта'!$B$17,Расходка[[#This Row],[Наименование расходного материала]])),MAX($K$1:K5)+1,0)</f>
        <v>0</v>
      </c>
      <c r="L6" s="115">
        <f>IF(ISNUMBER(SEARCH('Карта учёта'!$B$18,Расходка[[#This Row],[Наименование расходного материала]])),MAX($L$1:L5)+1,0)</f>
        <v>5</v>
      </c>
      <c r="M6" s="115">
        <f>IF(ISNUMBER(SEARCH('Карта учёта'!$B$19,Расходка[[#This Row],[Наименование расходного материала]])),MAX($M$1:M5)+1,0)</f>
        <v>5</v>
      </c>
      <c r="N6" s="115">
        <f>IF(ISNUMBER(SEARCH('Карта учёта'!$B$20,Расходка[[#This Row],[Наименование расходного материала]])),MAX($N$1:N5)+1,0)</f>
        <v>5</v>
      </c>
      <c r="O6" s="115">
        <f>IF(ISNUMBER(SEARCH('Карта учёта'!$B$21,Расходка[[#This Row],[Наименование расходного материала]])),MAX($O$1:O5)+1,0)</f>
        <v>5</v>
      </c>
      <c r="P6" s="115">
        <f>IF(ISNUMBER(SEARCH('Карта учёта'!$B$22,Расходка[[#This Row],[Наименование расходного материала]])),MAX($P$1:P5)+1,0)</f>
        <v>5</v>
      </c>
      <c r="Q6" s="115">
        <f>IF(ISNUMBER(SEARCH('Карта учёта'!$B$23,Расходка[[#This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учёта'!#REF!,Расходка[[#This Row],[Наименование расходного материала]])),MAX($H$1:H6)+1,0)</f>
        <v>0</v>
      </c>
      <c r="I7" s="115">
        <f>IF(ISNUMBER(SEARCH('Карта учёта'!#REF!,Расходка[[#This Row],[Наименование расходного материала]])),MAX($I$1:I6)+1,0)</f>
        <v>0</v>
      </c>
      <c r="J7" s="115">
        <f>IF(ISNUMBER(SEARCH('Карта учёта'!$B$16,Расходка[[#This Row],[Наименование расходного материала]])),MAX($J$1:J6)+1,0)</f>
        <v>0</v>
      </c>
      <c r="K7" s="115">
        <f>IF(ISNUMBER(SEARCH('Карта учёта'!$B$17,Расходка[[#This Row],[Наименование расходного материала]])),MAX($K$1:K6)+1,0)</f>
        <v>0</v>
      </c>
      <c r="L7" s="115">
        <f>IF(ISNUMBER(SEARCH('Карта учёта'!$B$18,Расходка[[#This Row],[Наименование расходного материала]])),MAX($L$1:L6)+1,0)</f>
        <v>6</v>
      </c>
      <c r="M7" s="115">
        <f>IF(ISNUMBER(SEARCH('Карта учёта'!$B$19,Расходка[[#This Row],[Наименование расходного материала]])),MAX($M$1:M6)+1,0)</f>
        <v>6</v>
      </c>
      <c r="N7" s="115">
        <f>IF(ISNUMBER(SEARCH('Карта учёта'!$B$20,Расходка[[#This Row],[Наименование расходного материала]])),MAX($N$1:N6)+1,0)</f>
        <v>6</v>
      </c>
      <c r="O7" s="115">
        <f>IF(ISNUMBER(SEARCH('Карта учёта'!$B$21,Расходка[[#This Row],[Наименование расходного материала]])),MAX($O$1:O6)+1,0)</f>
        <v>6</v>
      </c>
      <c r="P7" s="115">
        <f>IF(ISNUMBER(SEARCH('Карта учёта'!$B$22,Расходка[[#This Row],[Наименование расходного материала]])),MAX($P$1:P6)+1,0)</f>
        <v>6</v>
      </c>
      <c r="Q7" s="115">
        <f>IF(ISNUMBER(SEARCH('Карта учёта'!$B$23,Расходка[[#This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учёта'!#REF!,Расходка[[#This Row],[Наименование расходного материала]])),MAX($H$1:H7)+1,0)</f>
        <v>0</v>
      </c>
      <c r="I8" s="115">
        <f>IF(ISNUMBER(SEARCH('Карта учёта'!#REF!,Расходка[[#This Row],[Наименование расходного материала]])),MAX($I$1:I7)+1,0)</f>
        <v>0</v>
      </c>
      <c r="J8" s="115">
        <f>IF(ISNUMBER(SEARCH('Карта учёта'!$B$16,Расходка[[#This Row],[Наименование расходного материала]])),MAX($J$1:J7)+1,0)</f>
        <v>0</v>
      </c>
      <c r="K8" s="115">
        <f>IF(ISNUMBER(SEARCH('Карта учёта'!$B$17,Расходка[[#This Row],[Наименование расходного материала]])),MAX($K$1:K7)+1,0)</f>
        <v>0</v>
      </c>
      <c r="L8" s="115">
        <f>IF(ISNUMBER(SEARCH('Карта учёта'!$B$18,Расходка[[#This Row],[Наименование расходного материала]])),MAX($L$1:L7)+1,0)</f>
        <v>7</v>
      </c>
      <c r="M8" s="115">
        <f>IF(ISNUMBER(SEARCH('Карта учёта'!$B$19,Расходка[[#This Row],[Наименование расходного материала]])),MAX($M$1:M7)+1,0)</f>
        <v>7</v>
      </c>
      <c r="N8" s="115">
        <f>IF(ISNUMBER(SEARCH('Карта учёта'!$B$20,Расходка[[#This Row],[Наименование расходного материала]])),MAX($N$1:N7)+1,0)</f>
        <v>7</v>
      </c>
      <c r="O8" s="115">
        <f>IF(ISNUMBER(SEARCH('Карта учёта'!$B$21,Расходка[[#This Row],[Наименование расходного материала]])),MAX($O$1:O7)+1,0)</f>
        <v>7</v>
      </c>
      <c r="P8" s="115">
        <f>IF(ISNUMBER(SEARCH('Карта учёта'!$B$22,Расходка[[#This Row],[Наименование расходного материала]])),MAX($P$1:P7)+1,0)</f>
        <v>7</v>
      </c>
      <c r="Q8" s="115">
        <f>IF(ISNUMBER(SEARCH('Карта учёта'!$B$23,Расходка[[#This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учёта'!#REF!,Расходка[[#This Row],[Наименование расходного материала]])),MAX($H$1:H8)+1,0)</f>
        <v>0</v>
      </c>
      <c r="I9" s="115">
        <f>IF(ISNUMBER(SEARCH('Карта учёта'!#REF!,Расходка[[#This Row],[Наименование расходного материала]])),MAX($I$1:I8)+1,0)</f>
        <v>0</v>
      </c>
      <c r="J9" s="115">
        <f>IF(ISNUMBER(SEARCH('Карта учёта'!$B$16,Расходка[[#This Row],[Наименование расходного материала]])),MAX($J$1:J8)+1,0)</f>
        <v>0</v>
      </c>
      <c r="K9" s="115">
        <f>IF(ISNUMBER(SEARCH('Карта учёта'!$B$17,Расходка[[#This Row],[Наименование расходного материала]])),MAX($K$1:K8)+1,0)</f>
        <v>0</v>
      </c>
      <c r="L9" s="115">
        <f>IF(ISNUMBER(SEARCH('Карта учёта'!$B$18,Расходка[[#This Row],[Наименование расходного материала]])),MAX($L$1:L8)+1,0)</f>
        <v>8</v>
      </c>
      <c r="M9" s="115">
        <f>IF(ISNUMBER(SEARCH('Карта учёта'!$B$19,Расходка[[#This Row],[Наименование расходного материала]])),MAX($M$1:M8)+1,0)</f>
        <v>8</v>
      </c>
      <c r="N9" s="115">
        <f>IF(ISNUMBER(SEARCH('Карта учёта'!$B$20,Расходка[[#This Row],[Наименование расходного материала]])),MAX($N$1:N8)+1,0)</f>
        <v>8</v>
      </c>
      <c r="O9" s="115">
        <f>IF(ISNUMBER(SEARCH('Карта учёта'!$B$21,Расходка[[#This Row],[Наименование расходного материала]])),MAX($O$1:O8)+1,0)</f>
        <v>8</v>
      </c>
      <c r="P9" s="115">
        <f>IF(ISNUMBER(SEARCH('Карта учёта'!$B$22,Расходка[[#This Row],[Наименование расходного материала]])),MAX($P$1:P8)+1,0)</f>
        <v>8</v>
      </c>
      <c r="Q9" s="115">
        <f>IF(ISNUMBER(SEARCH('Карта учёта'!$B$23,Расходка[[#This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учёта'!#REF!,Расходка[[#This Row],[Наименование расходного материала]])),MAX($H$1:H9)+1,0)</f>
        <v>0</v>
      </c>
      <c r="I10" s="115">
        <f>IF(ISNUMBER(SEARCH('Карта учёта'!#REF!,Расходка[[#This Row],[Наименование расходного материала]])),MAX($I$1:I9)+1,0)</f>
        <v>0</v>
      </c>
      <c r="J10" s="115">
        <f>IF(ISNUMBER(SEARCH('Карта учёта'!$B$16,Расходка[[#This Row],[Наименование расходного материала]])),MAX($J$1:J9)+1,0)</f>
        <v>0</v>
      </c>
      <c r="K10" s="115">
        <f>IF(ISNUMBER(SEARCH('Карта учёта'!$B$17,Расходка[[#This Row],[Наименование расходного материала]])),MAX($K$1:K9)+1,0)</f>
        <v>0</v>
      </c>
      <c r="L10" s="115">
        <f>IF(ISNUMBER(SEARCH('Карта учёта'!$B$18,Расходка[[#This Row],[Наименование расходного материала]])),MAX($L$1:L9)+1,0)</f>
        <v>9</v>
      </c>
      <c r="M10" s="115">
        <f>IF(ISNUMBER(SEARCH('Карта учёта'!$B$19,Расходка[[#This Row],[Наименование расходного материала]])),MAX($M$1:M9)+1,0)</f>
        <v>9</v>
      </c>
      <c r="N10" s="115">
        <f>IF(ISNUMBER(SEARCH('Карта учёта'!$B$20,Расходка[[#This Row],[Наименование расходного материала]])),MAX($N$1:N9)+1,0)</f>
        <v>9</v>
      </c>
      <c r="O10" s="115">
        <f>IF(ISNUMBER(SEARCH('Карта учёта'!$B$21,Расходка[[#This Row],[Наименование расходного материала]])),MAX($O$1:O9)+1,0)</f>
        <v>9</v>
      </c>
      <c r="P10" s="115">
        <f>IF(ISNUMBER(SEARCH('Карта учёта'!$B$22,Расходка[[#This Row],[Наименование расходного материала]])),MAX($P$1:P9)+1,0)</f>
        <v>9</v>
      </c>
      <c r="Q10" s="115">
        <f>IF(ISNUMBER(SEARCH('Карта учёта'!$B$23,Расходка[[#This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учёта'!#REF!,Расходка[[#This Row],[Наименование расходного материала]])),MAX($H$1:H10)+1,0)</f>
        <v>0</v>
      </c>
      <c r="I11" s="115">
        <f>IF(ISNUMBER(SEARCH('Карта учёта'!#REF!,Расходка[[#This Row],[Наименование расходного материала]])),MAX($I$1:I10)+1,0)</f>
        <v>0</v>
      </c>
      <c r="J11" s="115">
        <f>IF(ISNUMBER(SEARCH('Карта учёта'!$B$16,Расходка[[#This Row],[Наименование расходного материала]])),MAX($J$1:J10)+1,0)</f>
        <v>0</v>
      </c>
      <c r="K11" s="115">
        <f>IF(ISNUMBER(SEARCH('Карта учёта'!$B$17,Расходка[[#This Row],[Наименование расходного материала]])),MAX($K$1:K10)+1,0)</f>
        <v>0</v>
      </c>
      <c r="L11" s="115">
        <f>IF(ISNUMBER(SEARCH('Карта учёта'!$B$18,Расходка[[#This Row],[Наименование расходного материала]])),MAX($L$1:L10)+1,0)</f>
        <v>10</v>
      </c>
      <c r="M11" s="115">
        <f>IF(ISNUMBER(SEARCH('Карта учёта'!$B$19,Расходка[[#This Row],[Наименование расходного материала]])),MAX($M$1:M10)+1,0)</f>
        <v>10</v>
      </c>
      <c r="N11" s="115">
        <f>IF(ISNUMBER(SEARCH('Карта учёта'!$B$20,Расходка[[#This Row],[Наименование расходного материала]])),MAX($N$1:N10)+1,0)</f>
        <v>10</v>
      </c>
      <c r="O11" s="115">
        <f>IF(ISNUMBER(SEARCH('Карта учёта'!$B$21,Расходка[[#This Row],[Наименование расходного материала]])),MAX($O$1:O10)+1,0)</f>
        <v>10</v>
      </c>
      <c r="P11" s="115">
        <f>IF(ISNUMBER(SEARCH('Карта учёта'!$B$22,Расходка[[#This Row],[Наименование расходного материала]])),MAX($P$1:P10)+1,0)</f>
        <v>10</v>
      </c>
      <c r="Q11" s="115">
        <f>IF(ISNUMBER(SEARCH('Карта учёта'!$B$23,Расходка[[#This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учёта'!#REF!,Расходка[[#This Row],[Наименование расходного материала]])),MAX($H$1:H11)+1,0)</f>
        <v>0</v>
      </c>
      <c r="I12" s="115">
        <f>IF(ISNUMBER(SEARCH('Карта учёта'!#REF!,Расходка[[#This Row],[Наименование расходного материала]])),MAX($I$1:I11)+1,0)</f>
        <v>0</v>
      </c>
      <c r="J12" s="115">
        <f>IF(ISNUMBER(SEARCH('Карта учёта'!$B$16,Расходка[[#This Row],[Наименование расходного материала]])),MAX($J$1:J11)+1,0)</f>
        <v>0</v>
      </c>
      <c r="K12" s="115">
        <f>IF(ISNUMBER(SEARCH('Карта учёта'!$B$17,Расходка[[#This Row],[Наименование расходного материала]])),MAX($K$1:K11)+1,0)</f>
        <v>1</v>
      </c>
      <c r="L12" s="115">
        <f>IF(ISNUMBER(SEARCH('Карта учёта'!$B$18,Расходка[[#This Row],[Наименование расходного материала]])),MAX($L$1:L11)+1,0)</f>
        <v>11</v>
      </c>
      <c r="M12" s="115">
        <f>IF(ISNUMBER(SEARCH('Карта учёта'!$B$19,Расходка[[#This Row],[Наименование расходного материала]])),MAX($M$1:M11)+1,0)</f>
        <v>11</v>
      </c>
      <c r="N12" s="115">
        <f>IF(ISNUMBER(SEARCH('Карта учёта'!$B$20,Расходка[[#This Row],[Наименование расходного материала]])),MAX($N$1:N11)+1,0)</f>
        <v>11</v>
      </c>
      <c r="O12" s="115">
        <f>IF(ISNUMBER(SEARCH('Карта учёта'!$B$21,Расходка[[#This Row],[Наименование расходного материала]])),MAX($O$1:O11)+1,0)</f>
        <v>11</v>
      </c>
      <c r="P12" s="115">
        <f>IF(ISNUMBER(SEARCH('Карта учёта'!$B$22,Расходка[[#This Row],[Наименование расходного материала]])),MAX($P$1:P11)+1,0)</f>
        <v>11</v>
      </c>
      <c r="Q12" s="115">
        <f>IF(ISNUMBER(SEARCH('Карта учёта'!$B$23,Расходка[[#This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учёта'!#REF!,Расходка[[#This Row],[Наименование расходного материала]])),MAX($H$1:H12)+1,0)</f>
        <v>0</v>
      </c>
      <c r="I13" s="115">
        <f>IF(ISNUMBER(SEARCH('Карта учёта'!#REF!,Расходка[[#This Row],[Наименование расходного материала]])),MAX($I$1:I12)+1,0)</f>
        <v>0</v>
      </c>
      <c r="J13" s="115">
        <f>IF(ISNUMBER(SEARCH('Карта учёта'!$B$16,Расходка[[#This Row],[Наименование расходного материала]])),MAX($J$1:J12)+1,0)</f>
        <v>0</v>
      </c>
      <c r="K13" s="115">
        <f>IF(ISNUMBER(SEARCH('Карта учёта'!$B$17,Расходка[[#This Row],[Наименование расходного материала]])),MAX($K$1:K12)+1,0)</f>
        <v>0</v>
      </c>
      <c r="L13" s="115">
        <f>IF(ISNUMBER(SEARCH('Карта учёта'!$B$18,Расходка[[#This Row],[Наименование расходного материала]])),MAX($L$1:L12)+1,0)</f>
        <v>12</v>
      </c>
      <c r="M13" s="115">
        <f>IF(ISNUMBER(SEARCH('Карта учёта'!$B$19,Расходка[[#This Row],[Наименование расходного материала]])),MAX($M$1:M12)+1,0)</f>
        <v>12</v>
      </c>
      <c r="N13" s="115">
        <f>IF(ISNUMBER(SEARCH('Карта учёта'!$B$20,Расходка[[#This Row],[Наименование расходного материала]])),MAX($N$1:N12)+1,0)</f>
        <v>12</v>
      </c>
      <c r="O13" s="115">
        <f>IF(ISNUMBER(SEARCH('Карта учёта'!$B$21,Расходка[[#This Row],[Наименование расходного материала]])),MAX($O$1:O12)+1,0)</f>
        <v>12</v>
      </c>
      <c r="P13" s="115">
        <f>IF(ISNUMBER(SEARCH('Карта учёта'!$B$22,Расходка[[#This Row],[Наименование расходного материала]])),MAX($P$1:P12)+1,0)</f>
        <v>12</v>
      </c>
      <c r="Q13" s="115">
        <f>IF(ISNUMBER(SEARCH('Карта учёта'!$B$23,Расходка[[#This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87">
        <v>254570</v>
      </c>
      <c r="AN13" s="2"/>
      <c r="AO13" t="s">
        <v>525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учёта'!#REF!,Расходка[[#This Row],[Наименование расходного материала]])),MAX($H$1:H13)+1,0)</f>
        <v>0</v>
      </c>
      <c r="I14" s="115">
        <f>IF(ISNUMBER(SEARCH('Карта учёта'!#REF!,Расходка[[#This Row],[Наименование расходного материала]])),MAX($I$1:I13)+1,0)</f>
        <v>0</v>
      </c>
      <c r="J14" s="115">
        <f>IF(ISNUMBER(SEARCH('Карта учёта'!$B$16,Расходка[[#This Row],[Наименование расходного материала]])),MAX($J$1:J13)+1,0)</f>
        <v>0</v>
      </c>
      <c r="K14" s="115">
        <f>IF(ISNUMBER(SEARCH('Карта учёта'!$B$17,Расходка[[#This Row],[Наименование расходного материала]])),MAX($K$1:K13)+1,0)</f>
        <v>0</v>
      </c>
      <c r="L14" s="115">
        <f>IF(ISNUMBER(SEARCH('Карта учёта'!$B$18,Расходка[[#This Row],[Наименование расходного материала]])),MAX($L$1:L13)+1,0)</f>
        <v>13</v>
      </c>
      <c r="M14" s="115">
        <f>IF(ISNUMBER(SEARCH('Карта учёта'!$B$19,Расходка[[#This Row],[Наименование расходного материала]])),MAX($M$1:M13)+1,0)</f>
        <v>13</v>
      </c>
      <c r="N14" s="115">
        <f>IF(ISNUMBER(SEARCH('Карта учёта'!$B$20,Расходка[[#This Row],[Наименование расходного материала]])),MAX($N$1:N13)+1,0)</f>
        <v>13</v>
      </c>
      <c r="O14" s="115">
        <f>IF(ISNUMBER(SEARCH('Карта учёта'!$B$21,Расходка[[#This Row],[Наименование расходного материала]])),MAX($O$1:O13)+1,0)</f>
        <v>13</v>
      </c>
      <c r="P14" s="115">
        <f>IF(ISNUMBER(SEARCH('Карта учёта'!$B$22,Расходка[[#This Row],[Наименование расходного материала]])),MAX($P$1:P13)+1,0)</f>
        <v>13</v>
      </c>
      <c r="Q14" s="115">
        <f>IF(ISNUMBER(SEARCH('Карта учёта'!$B$23,Расходка[[#This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учёта'!#REF!,Расходка[[#This Row],[Наименование расходного материала]])),MAX($H$1:H14)+1,0)</f>
        <v>0</v>
      </c>
      <c r="I15" s="115">
        <f>IF(ISNUMBER(SEARCH('Карта учёта'!#REF!,Расходка[[#This Row],[Наименование расходного материала]])),MAX($I$1:I14)+1,0)</f>
        <v>0</v>
      </c>
      <c r="J15" s="115">
        <f>IF(ISNUMBER(SEARCH('Карта учёта'!$B$16,Расходка[[#This Row],[Наименование расходного материала]])),MAX($J$1:J14)+1,0)</f>
        <v>0</v>
      </c>
      <c r="K15" s="115">
        <f>IF(ISNUMBER(SEARCH('Карта учёта'!$B$17,Расходка[[#This Row],[Наименование расходного материала]])),MAX($K$1:K14)+1,0)</f>
        <v>0</v>
      </c>
      <c r="L15" s="115">
        <f>IF(ISNUMBER(SEARCH('Карта учёта'!$B$18,Расходка[[#This Row],[Наименование расходного материала]])),MAX($L$1:L14)+1,0)</f>
        <v>14</v>
      </c>
      <c r="M15" s="115">
        <f>IF(ISNUMBER(SEARCH('Карта учёта'!$B$19,Расходка[[#This Row],[Наименование расходного материала]])),MAX($M$1:M14)+1,0)</f>
        <v>14</v>
      </c>
      <c r="N15" s="115">
        <f>IF(ISNUMBER(SEARCH('Карта учёта'!$B$20,Расходка[[#This Row],[Наименование расходного материала]])),MAX($N$1:N14)+1,0)</f>
        <v>14</v>
      </c>
      <c r="O15" s="115">
        <f>IF(ISNUMBER(SEARCH('Карта учёта'!$B$21,Расходка[[#This Row],[Наименование расходного материала]])),MAX($O$1:O14)+1,0)</f>
        <v>14</v>
      </c>
      <c r="P15" s="115">
        <f>IF(ISNUMBER(SEARCH('Карта учёта'!$B$22,Расходка[[#This Row],[Наименование расходного материала]])),MAX($P$1:P14)+1,0)</f>
        <v>14</v>
      </c>
      <c r="Q15" s="115">
        <f>IF(ISNUMBER(SEARCH('Карта учёта'!$B$23,Расходка[[#This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учёта'!#REF!,Расходка[[#This Row],[Наименование расходного материала]])),MAX($H$1:H15)+1,0)</f>
        <v>0</v>
      </c>
      <c r="I16" s="115">
        <f>IF(ISNUMBER(SEARCH('Карта учёта'!#REF!,Расходка[[#This Row],[Наименование расходного материала]])),MAX($I$1:I15)+1,0)</f>
        <v>0</v>
      </c>
      <c r="J16" s="115">
        <f>IF(ISNUMBER(SEARCH('Карта учёта'!$B$16,Расходка[[#This Row],[Наименование расходного материала]])),MAX($J$1:J15)+1,0)</f>
        <v>0</v>
      </c>
      <c r="K16" s="115">
        <f>IF(ISNUMBER(SEARCH('Карта учёта'!$B$17,Расходка[[#This Row],[Наименование расходного материала]])),MAX($K$1:K15)+1,0)</f>
        <v>0</v>
      </c>
      <c r="L16" s="115">
        <f>IF(ISNUMBER(SEARCH('Карта учёта'!$B$18,Расходка[[#This Row],[Наименование расходного материала]])),MAX($L$1:L15)+1,0)</f>
        <v>15</v>
      </c>
      <c r="M16" s="115">
        <f>IF(ISNUMBER(SEARCH('Карта учёта'!$B$19,Расходка[[#This Row],[Наименование расходного материала]])),MAX($M$1:M15)+1,0)</f>
        <v>15</v>
      </c>
      <c r="N16" s="115">
        <f>IF(ISNUMBER(SEARCH('Карта учёта'!$B$20,Расходка[[#This Row],[Наименование расходного материала]])),MAX($N$1:N15)+1,0)</f>
        <v>15</v>
      </c>
      <c r="O16" s="115">
        <f>IF(ISNUMBER(SEARCH('Карта учёта'!$B$21,Расходка[[#This Row],[Наименование расходного материала]])),MAX($O$1:O15)+1,0)</f>
        <v>15</v>
      </c>
      <c r="P16" s="115">
        <f>IF(ISNUMBER(SEARCH('Карта учёта'!$B$22,Расходка[[#This Row],[Наименование расходного материала]])),MAX($P$1:P15)+1,0)</f>
        <v>15</v>
      </c>
      <c r="Q16" s="115">
        <f>IF(ISNUMBER(SEARCH('Карта учёта'!$B$23,Расходка[[#This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учёта'!#REF!,Расходка[[#This Row],[Наименование расходного материала]])),MAX($H$1:H16)+1,0)</f>
        <v>0</v>
      </c>
      <c r="I17" s="115">
        <f>IF(ISNUMBER(SEARCH('Карта учёта'!#REF!,Расходка[[#This Row],[Наименование расходного материала]])),MAX($I$1:I16)+1,0)</f>
        <v>0</v>
      </c>
      <c r="J17" s="115">
        <f>IF(ISNUMBER(SEARCH('Карта учёта'!$B$16,Расходка[[#This Row],[Наименование расходного материала]])),MAX($J$1:J16)+1,0)</f>
        <v>0</v>
      </c>
      <c r="K17" s="115">
        <f>IF(ISNUMBER(SEARCH('Карта учёта'!$B$17,Расходка[[#This Row],[Наименование расходного материала]])),MAX($K$1:K16)+1,0)</f>
        <v>0</v>
      </c>
      <c r="L17" s="115">
        <f>IF(ISNUMBER(SEARCH('Карта учёта'!$B$18,Расходка[[#This Row],[Наименование расходного материала]])),MAX($L$1:L16)+1,0)</f>
        <v>16</v>
      </c>
      <c r="M17" s="115">
        <f>IF(ISNUMBER(SEARCH('Карта учёта'!$B$19,Расходка[[#This Row],[Наименование расходного материала]])),MAX($M$1:M16)+1,0)</f>
        <v>16</v>
      </c>
      <c r="N17" s="115">
        <f>IF(ISNUMBER(SEARCH('Карта учёта'!$B$20,Расходка[[#This Row],[Наименование расходного материала]])),MAX($N$1:N16)+1,0)</f>
        <v>16</v>
      </c>
      <c r="O17" s="115">
        <f>IF(ISNUMBER(SEARCH('Карта учёта'!$B$21,Расходка[[#This Row],[Наименование расходного материала]])),MAX($O$1:O16)+1,0)</f>
        <v>16</v>
      </c>
      <c r="P17" s="115">
        <f>IF(ISNUMBER(SEARCH('Карта учёта'!$B$22,Расходка[[#This Row],[Наименование расходного материала]])),MAX($P$1:P16)+1,0)</f>
        <v>16</v>
      </c>
      <c r="Q17" s="115">
        <f>IF(ISNUMBER(SEARCH('Карта учёта'!$B$23,Расходка[[#This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учёта'!#REF!,Расходка[[#This Row],[Наименование расходного материала]])),MAX($H$1:H17)+1,0)</f>
        <v>0</v>
      </c>
      <c r="I18" s="115">
        <f>IF(ISNUMBER(SEARCH('Карта учёта'!#REF!,Расходка[[#This Row],[Наименование расходного материала]])),MAX($I$1:I17)+1,0)</f>
        <v>0</v>
      </c>
      <c r="J18" s="115">
        <f>IF(ISNUMBER(SEARCH('Карта учёта'!$B$16,Расходка[[#This Row],[Наименование расходного материала]])),MAX($J$1:J17)+1,0)</f>
        <v>0</v>
      </c>
      <c r="K18" s="115">
        <f>IF(ISNUMBER(SEARCH('Карта учёта'!$B$17,Расходка[[#This Row],[Наименование расходного материала]])),MAX($K$1:K17)+1,0)</f>
        <v>0</v>
      </c>
      <c r="L18" s="115">
        <f>IF(ISNUMBER(SEARCH('Карта учёта'!$B$18,Расходка[[#This Row],[Наименование расходного материала]])),MAX($L$1:L17)+1,0)</f>
        <v>17</v>
      </c>
      <c r="M18" s="115">
        <f>IF(ISNUMBER(SEARCH('Карта учёта'!$B$19,Расходка[[#This Row],[Наименование расходного материала]])),MAX($M$1:M17)+1,0)</f>
        <v>17</v>
      </c>
      <c r="N18" s="115">
        <f>IF(ISNUMBER(SEARCH('Карта учёта'!$B$20,Расходка[[#This Row],[Наименование расходного материала]])),MAX($N$1:N17)+1,0)</f>
        <v>17</v>
      </c>
      <c r="O18" s="115">
        <f>IF(ISNUMBER(SEARCH('Карта учёта'!$B$21,Расходка[[#This Row],[Наименование расходного материала]])),MAX($O$1:O17)+1,0)</f>
        <v>17</v>
      </c>
      <c r="P18" s="115">
        <f>IF(ISNUMBER(SEARCH('Карта учёта'!$B$22,Расходка[[#This Row],[Наименование расходного материала]])),MAX($P$1:P17)+1,0)</f>
        <v>17</v>
      </c>
      <c r="Q18" s="115">
        <f>IF(ISNUMBER(SEARCH('Карта учёта'!$B$23,Расходка[[#This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учёта'!#REF!,Расходка[[#This Row],[Наименование расходного материала]])),MAX($H$1:H18)+1,0)</f>
        <v>0</v>
      </c>
      <c r="I19" s="115">
        <f>IF(ISNUMBER(SEARCH('Карта учёта'!#REF!,Расходка[[#This Row],[Наименование расходного материала]])),MAX($I$1:I18)+1,0)</f>
        <v>0</v>
      </c>
      <c r="J19" s="115">
        <f>IF(ISNUMBER(SEARCH('Карта учёта'!$B$16,Расходка[[#This Row],[Наименование расходного материала]])),MAX($J$1:J18)+1,0)</f>
        <v>0</v>
      </c>
      <c r="K19" s="115">
        <f>IF(ISNUMBER(SEARCH('Карта учёта'!$B$17,Расходка[[#This Row],[Наименование расходного материала]])),MAX($K$1:K18)+1,0)</f>
        <v>0</v>
      </c>
      <c r="L19" s="115">
        <f>IF(ISNUMBER(SEARCH('Карта учёта'!$B$18,Расходка[[#This Row],[Наименование расходного материала]])),MAX($L$1:L18)+1,0)</f>
        <v>18</v>
      </c>
      <c r="M19" s="115">
        <f>IF(ISNUMBER(SEARCH('Карта учёта'!$B$19,Расходка[[#This Row],[Наименование расходного материала]])),MAX($M$1:M18)+1,0)</f>
        <v>18</v>
      </c>
      <c r="N19" s="115">
        <f>IF(ISNUMBER(SEARCH('Карта учёта'!$B$20,Расходка[[#This Row],[Наименование расходного материала]])),MAX($N$1:N18)+1,0)</f>
        <v>18</v>
      </c>
      <c r="O19" s="115">
        <f>IF(ISNUMBER(SEARCH('Карта учёта'!$B$21,Расходка[[#This Row],[Наименование расходного материала]])),MAX($O$1:O18)+1,0)</f>
        <v>18</v>
      </c>
      <c r="P19" s="115">
        <f>IF(ISNUMBER(SEARCH('Карта учёта'!$B$22,Расходка[[#This Row],[Наименование расходного материала]])),MAX($P$1:P18)+1,0)</f>
        <v>18</v>
      </c>
      <c r="Q19" s="115">
        <f>IF(ISNUMBER(SEARCH('Карта учёта'!$B$23,Расходка[[#This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учёта'!#REF!,Расходка[[#This Row],[Наименование расходного материала]])),MAX($H$1:H19)+1,0)</f>
        <v>0</v>
      </c>
      <c r="I20" s="115">
        <f>IF(ISNUMBER(SEARCH('Карта учёта'!#REF!,Расходка[[#This Row],[Наименование расходного материала]])),MAX($I$1:I19)+1,0)</f>
        <v>0</v>
      </c>
      <c r="J20" s="115">
        <f>IF(ISNUMBER(SEARCH('Карта учёта'!$B$16,Расходка[[#This Row],[Наименование расходного материала]])),MAX($J$1:J19)+1,0)</f>
        <v>0</v>
      </c>
      <c r="K20" s="115">
        <f>IF(ISNUMBER(SEARCH('Карта учёта'!$B$17,Расходка[[#This Row],[Наименование расходного материала]])),MAX($K$1:K19)+1,0)</f>
        <v>0</v>
      </c>
      <c r="L20" s="115">
        <f>IF(ISNUMBER(SEARCH('Карта учёта'!$B$18,Расходка[[#This Row],[Наименование расходного материала]])),MAX($L$1:L19)+1,0)</f>
        <v>19</v>
      </c>
      <c r="M20" s="115">
        <f>IF(ISNUMBER(SEARCH('Карта учёта'!$B$19,Расходка[[#This Row],[Наименование расходного материала]])),MAX($M$1:M19)+1,0)</f>
        <v>19</v>
      </c>
      <c r="N20" s="115">
        <f>IF(ISNUMBER(SEARCH('Карта учёта'!$B$20,Расходка[[#This Row],[Наименование расходного материала]])),MAX($N$1:N19)+1,0)</f>
        <v>19</v>
      </c>
      <c r="O20" s="115">
        <f>IF(ISNUMBER(SEARCH('Карта учёта'!$B$21,Расходка[[#This Row],[Наименование расходного материала]])),MAX($O$1:O19)+1,0)</f>
        <v>19</v>
      </c>
      <c r="P20" s="115">
        <f>IF(ISNUMBER(SEARCH('Карта учёта'!$B$22,Расходка[[#This Row],[Наименование расходного материала]])),MAX($P$1:P19)+1,0)</f>
        <v>19</v>
      </c>
      <c r="Q20" s="115">
        <f>IF(ISNUMBER(SEARCH('Карта учёта'!$B$23,Расходка[[#This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учёта'!#REF!,Расходка[[#This Row],[Наименование расходного материала]])),MAX($H$1:H20)+1,0)</f>
        <v>0</v>
      </c>
      <c r="I21" s="115">
        <f>IF(ISNUMBER(SEARCH('Карта учёта'!#REF!,Расходка[[#This Row],[Наименование расходного материала]])),MAX($I$1:I20)+1,0)</f>
        <v>0</v>
      </c>
      <c r="J21" s="115">
        <f>IF(ISNUMBER(SEARCH('Карта учёта'!$B$16,Расходка[[#This Row],[Наименование расходного материала]])),MAX($J$1:J20)+1,0)</f>
        <v>0</v>
      </c>
      <c r="K21" s="115">
        <f>IF(ISNUMBER(SEARCH('Карта учёта'!$B$17,Расходка[[#This Row],[Наименование расходного материала]])),MAX($K$1:K20)+1,0)</f>
        <v>0</v>
      </c>
      <c r="L21" s="115">
        <f>IF(ISNUMBER(SEARCH('Карта учёта'!$B$18,Расходка[[#This Row],[Наименование расходного материала]])),MAX($L$1:L20)+1,0)</f>
        <v>20</v>
      </c>
      <c r="M21" s="115">
        <f>IF(ISNUMBER(SEARCH('Карта учёта'!$B$19,Расходка[[#This Row],[Наименование расходного материала]])),MAX($M$1:M20)+1,0)</f>
        <v>20</v>
      </c>
      <c r="N21" s="115">
        <f>IF(ISNUMBER(SEARCH('Карта учёта'!$B$20,Расходка[[#This Row],[Наименование расходного материала]])),MAX($N$1:N20)+1,0)</f>
        <v>20</v>
      </c>
      <c r="O21" s="115">
        <f>IF(ISNUMBER(SEARCH('Карта учёта'!$B$21,Расходка[[#This Row],[Наименование расходного материала]])),MAX($O$1:O20)+1,0)</f>
        <v>20</v>
      </c>
      <c r="P21" s="115">
        <f>IF(ISNUMBER(SEARCH('Карта учёта'!$B$22,Расходка[[#This Row],[Наименование расходного материала]])),MAX($P$1:P20)+1,0)</f>
        <v>20</v>
      </c>
      <c r="Q21" s="115">
        <f>IF(ISNUMBER(SEARCH('Карта учёта'!$B$23,Расходка[[#This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учёта'!#REF!,Расходка[[#This Row],[Наименование расходного материала]])),MAX($H$1:H21)+1,0)</f>
        <v>0</v>
      </c>
      <c r="I22" s="115">
        <f>IF(ISNUMBER(SEARCH('Карта учёта'!#REF!,Расходка[[#This Row],[Наименование расходного материала]])),MAX($I$1:I21)+1,0)</f>
        <v>0</v>
      </c>
      <c r="J22" s="115">
        <f>IF(ISNUMBER(SEARCH('Карта учёта'!$B$16,Расходка[[#This Row],[Наименование расходного материала]])),MAX($J$1:J21)+1,0)</f>
        <v>0</v>
      </c>
      <c r="K22" s="115">
        <f>IF(ISNUMBER(SEARCH('Карта учёта'!$B$17,Расходка[[#This Row],[Наименование расходного материала]])),MAX($K$1:K21)+1,0)</f>
        <v>0</v>
      </c>
      <c r="L22" s="115">
        <f>IF(ISNUMBER(SEARCH('Карта учёта'!$B$18,Расходка[[#This Row],[Наименование расходного материала]])),MAX($L$1:L21)+1,0)</f>
        <v>21</v>
      </c>
      <c r="M22" s="115">
        <f>IF(ISNUMBER(SEARCH('Карта учёта'!$B$19,Расходка[[#This Row],[Наименование расходного материала]])),MAX($M$1:M21)+1,0)</f>
        <v>21</v>
      </c>
      <c r="N22" s="115">
        <f>IF(ISNUMBER(SEARCH('Карта учёта'!$B$20,Расходка[[#This Row],[Наименование расходного материала]])),MAX($N$1:N21)+1,0)</f>
        <v>21</v>
      </c>
      <c r="O22" s="115">
        <f>IF(ISNUMBER(SEARCH('Карта учёта'!$B$21,Расходка[[#This Row],[Наименование расходного материала]])),MAX($O$1:O21)+1,0)</f>
        <v>21</v>
      </c>
      <c r="P22" s="115">
        <f>IF(ISNUMBER(SEARCH('Карта учёта'!$B$22,Расходка[[#This Row],[Наименование расходного материала]])),MAX($P$1:P21)+1,0)</f>
        <v>21</v>
      </c>
      <c r="Q22" s="115">
        <f>IF(ISNUMBER(SEARCH('Карта учёта'!$B$23,Расходка[[#This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учёта'!#REF!,Расходка[[#This Row],[Наименование расходного материала]])),MAX($H$1:H22)+1,0)</f>
        <v>0</v>
      </c>
      <c r="I23" s="115">
        <f>IF(ISNUMBER(SEARCH('Карта учёта'!#REF!,Расходка[[#This Row],[Наименование расходного материала]])),MAX($I$1:I22)+1,0)</f>
        <v>0</v>
      </c>
      <c r="J23" s="115">
        <f>IF(ISNUMBER(SEARCH('Карта учёта'!$B$16,Расходка[[#This Row],[Наименование расходного материала]])),MAX($J$1:J22)+1,0)</f>
        <v>0</v>
      </c>
      <c r="K23" s="115">
        <f>IF(ISNUMBER(SEARCH('Карта учёта'!$B$17,Расходка[[#This Row],[Наименование расходного материала]])),MAX($K$1:K22)+1,0)</f>
        <v>0</v>
      </c>
      <c r="L23" s="115">
        <f>IF(ISNUMBER(SEARCH('Карта учёта'!$B$18,Расходка[[#This Row],[Наименование расходного материала]])),MAX($L$1:L22)+1,0)</f>
        <v>22</v>
      </c>
      <c r="M23" s="115">
        <f>IF(ISNUMBER(SEARCH('Карта учёта'!$B$19,Расходка[[#This Row],[Наименование расходного материала]])),MAX($M$1:M22)+1,0)</f>
        <v>22</v>
      </c>
      <c r="N23" s="115">
        <f>IF(ISNUMBER(SEARCH('Карта учёта'!$B$20,Расходка[[#This Row],[Наименование расходного материала]])),MAX($N$1:N22)+1,0)</f>
        <v>22</v>
      </c>
      <c r="O23" s="115">
        <f>IF(ISNUMBER(SEARCH('Карта учёта'!$B$21,Расходка[[#This Row],[Наименование расходного материала]])),MAX($O$1:O22)+1,0)</f>
        <v>22</v>
      </c>
      <c r="P23" s="115">
        <f>IF(ISNUMBER(SEARCH('Карта учёта'!$B$22,Расходка[[#This Row],[Наименование расходного материала]])),MAX($P$1:P22)+1,0)</f>
        <v>22</v>
      </c>
      <c r="Q23" s="115">
        <f>IF(ISNUMBER(SEARCH('Карта учёта'!$B$23,Расходка[[#This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учёта'!#REF!,Расходка[[#This Row],[Наименование расходного материала]])),MAX($H$1:H23)+1,0)</f>
        <v>0</v>
      </c>
      <c r="I24" s="115">
        <f>IF(ISNUMBER(SEARCH('Карта учёта'!#REF!,Расходка[[#This Row],[Наименование расходного материала]])),MAX($I$1:I23)+1,0)</f>
        <v>0</v>
      </c>
      <c r="J24" s="115">
        <f>IF(ISNUMBER(SEARCH('Карта учёта'!$B$16,Расходка[[#This Row],[Наименование расходного материала]])),MAX($J$1:J23)+1,0)</f>
        <v>0</v>
      </c>
      <c r="K24" s="115">
        <f>IF(ISNUMBER(SEARCH('Карта учёта'!$B$17,Расходка[[#This Row],[Наименование расходного материала]])),MAX($K$1:K23)+1,0)</f>
        <v>0</v>
      </c>
      <c r="L24" s="115">
        <f>IF(ISNUMBER(SEARCH('Карта учёта'!$B$18,Расходка[[#This Row],[Наименование расходного материала]])),MAX($L$1:L23)+1,0)</f>
        <v>23</v>
      </c>
      <c r="M24" s="115">
        <f>IF(ISNUMBER(SEARCH('Карта учёта'!$B$19,Расходка[[#This Row],[Наименование расходного материала]])),MAX($M$1:M23)+1,0)</f>
        <v>23</v>
      </c>
      <c r="N24" s="115">
        <f>IF(ISNUMBER(SEARCH('Карта учёта'!$B$20,Расходка[[#This Row],[Наименование расходного материала]])),MAX($N$1:N23)+1,0)</f>
        <v>23</v>
      </c>
      <c r="O24" s="115">
        <f>IF(ISNUMBER(SEARCH('Карта учёта'!$B$21,Расходка[[#This Row],[Наименование расходного материала]])),MAX($O$1:O23)+1,0)</f>
        <v>23</v>
      </c>
      <c r="P24" s="115">
        <f>IF(ISNUMBER(SEARCH('Карта учёта'!$B$22,Расходка[[#This Row],[Наименование расходного материала]])),MAX($P$1:P23)+1,0)</f>
        <v>23</v>
      </c>
      <c r="Q24" s="115">
        <f>IF(ISNUMBER(SEARCH('Карта учёта'!$B$23,Расходка[[#This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учёта'!#REF!,Расходка[[#This Row],[Наименование расходного материала]])),MAX($H$1:H24)+1,0)</f>
        <v>0</v>
      </c>
      <c r="I25" s="115">
        <f>IF(ISNUMBER(SEARCH('Карта учёта'!#REF!,Расходка[[#This Row],[Наименование расходного материала]])),MAX($I$1:I24)+1,0)</f>
        <v>0</v>
      </c>
      <c r="J25" s="115">
        <f>IF(ISNUMBER(SEARCH('Карта учёта'!$B$16,Расходка[[#This Row],[Наименование расходного материала]])),MAX($J$1:J24)+1,0)</f>
        <v>0</v>
      </c>
      <c r="K25" s="115">
        <f>IF(ISNUMBER(SEARCH('Карта учёта'!$B$17,Расходка[[#This Row],[Наименование расходного материала]])),MAX($K$1:K24)+1,0)</f>
        <v>0</v>
      </c>
      <c r="L25" s="115">
        <f>IF(ISNUMBER(SEARCH('Карта учёта'!$B$18,Расходка[[#This Row],[Наименование расходного материала]])),MAX($L$1:L24)+1,0)</f>
        <v>24</v>
      </c>
      <c r="M25" s="115">
        <f>IF(ISNUMBER(SEARCH('Карта учёта'!$B$19,Расходка[[#This Row],[Наименование расходного материала]])),MAX($M$1:M24)+1,0)</f>
        <v>24</v>
      </c>
      <c r="N25" s="115">
        <f>IF(ISNUMBER(SEARCH('Карта учёта'!$B$20,Расходка[[#This Row],[Наименование расходного материала]])),MAX($N$1:N24)+1,0)</f>
        <v>24</v>
      </c>
      <c r="O25" s="115">
        <f>IF(ISNUMBER(SEARCH('Карта учёта'!$B$21,Расходка[[#This Row],[Наименование расходного материала]])),MAX($O$1:O24)+1,0)</f>
        <v>24</v>
      </c>
      <c r="P25" s="115">
        <f>IF(ISNUMBER(SEARCH('Карта учёта'!$B$22,Расходка[[#This Row],[Наименование расходного материала]])),MAX($P$1:P24)+1,0)</f>
        <v>24</v>
      </c>
      <c r="Q25" s="115">
        <f>IF(ISNUMBER(SEARCH('Карта учёта'!$B$23,Расходка[[#This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учёта'!#REF!,Расходка[[#This Row],[Наименование расходного материала]])),MAX($H$1:H25)+1,0)</f>
        <v>0</v>
      </c>
      <c r="I26" s="115">
        <f>IF(ISNUMBER(SEARCH('Карта учёта'!#REF!,Расходка[[#This Row],[Наименование расходного материала]])),MAX($I$1:I25)+1,0)</f>
        <v>0</v>
      </c>
      <c r="J26" s="115">
        <f>IF(ISNUMBER(SEARCH('Карта учёта'!$B$16,Расходка[[#This Row],[Наименование расходного материала]])),MAX($J$1:J25)+1,0)</f>
        <v>0</v>
      </c>
      <c r="K26" s="115">
        <f>IF(ISNUMBER(SEARCH('Карта учёта'!$B$17,Расходка[[#This Row],[Наименование расходного материала]])),MAX($K$1:K25)+1,0)</f>
        <v>0</v>
      </c>
      <c r="L26" s="115">
        <f>IF(ISNUMBER(SEARCH('Карта учёта'!$B$18,Расходка[[#This Row],[Наименование расходного материала]])),MAX($L$1:L25)+1,0)</f>
        <v>25</v>
      </c>
      <c r="M26" s="115">
        <f>IF(ISNUMBER(SEARCH('Карта учёта'!$B$19,Расходка[[#This Row],[Наименование расходного материала]])),MAX($M$1:M25)+1,0)</f>
        <v>25</v>
      </c>
      <c r="N26" s="115">
        <f>IF(ISNUMBER(SEARCH('Карта учёта'!$B$20,Расходка[[#This Row],[Наименование расходного материала]])),MAX($N$1:N25)+1,0)</f>
        <v>25</v>
      </c>
      <c r="O26" s="115">
        <f>IF(ISNUMBER(SEARCH('Карта учёта'!$B$21,Расходка[[#This Row],[Наименование расходного материала]])),MAX($O$1:O25)+1,0)</f>
        <v>25</v>
      </c>
      <c r="P26" s="115">
        <f>IF(ISNUMBER(SEARCH('Карта учёта'!$B$22,Расходка[[#This Row],[Наименование расходного материала]])),MAX($P$1:P25)+1,0)</f>
        <v>25</v>
      </c>
      <c r="Q26" s="115">
        <f>IF(ISNUMBER(SEARCH('Карта учёта'!$B$23,Расходка[[#This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учёта'!#REF!,Расходка[[#This Row],[Наименование расходного материала]])),MAX($H$1:H26)+1,0)</f>
        <v>0</v>
      </c>
      <c r="I27" s="115">
        <f>IF(ISNUMBER(SEARCH('Карта учёта'!#REF!,Расходка[[#This Row],[Наименование расходного материала]])),MAX($I$1:I26)+1,0)</f>
        <v>0</v>
      </c>
      <c r="J27" s="115">
        <f>IF(ISNUMBER(SEARCH('Карта учёта'!$B$16,Расходка[[#This Row],[Наименование расходного материала]])),MAX($J$1:J26)+1,0)</f>
        <v>0</v>
      </c>
      <c r="K27" s="115">
        <f>IF(ISNUMBER(SEARCH('Карта учёта'!$B$17,Расходка[[#This Row],[Наименование расходного материала]])),MAX($K$1:K26)+1,0)</f>
        <v>0</v>
      </c>
      <c r="L27" s="115">
        <f>IF(ISNUMBER(SEARCH('Карта учёта'!$B$18,Расходка[[#This Row],[Наименование расходного материала]])),MAX($L$1:L26)+1,0)</f>
        <v>26</v>
      </c>
      <c r="M27" s="115">
        <f>IF(ISNUMBER(SEARCH('Карта учёта'!$B$19,Расходка[[#This Row],[Наименование расходного материала]])),MAX($M$1:M26)+1,0)</f>
        <v>26</v>
      </c>
      <c r="N27" s="115">
        <f>IF(ISNUMBER(SEARCH('Карта учёта'!$B$20,Расходка[[#This Row],[Наименование расходного материала]])),MAX($N$1:N26)+1,0)</f>
        <v>26</v>
      </c>
      <c r="O27" s="115">
        <f>IF(ISNUMBER(SEARCH('Карта учёта'!$B$21,Расходка[[#This Row],[Наименование расходного материала]])),MAX($O$1:O26)+1,0)</f>
        <v>26</v>
      </c>
      <c r="P27" s="115">
        <f>IF(ISNUMBER(SEARCH('Карта учёта'!$B$22,Расходка[[#This Row],[Наименование расходного материала]])),MAX($P$1:P26)+1,0)</f>
        <v>26</v>
      </c>
      <c r="Q27" s="115">
        <f>IF(ISNUMBER(SEARCH('Карта учёта'!$B$23,Расходка[[#This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учёта'!#REF!,Расходка[[#This Row],[Наименование расходного материала]])),MAX($H$1:H27)+1,0)</f>
        <v>0</v>
      </c>
      <c r="I28" s="115">
        <f>IF(ISNUMBER(SEARCH('Карта учёта'!#REF!,Расходка[[#This Row],[Наименование расходного материала]])),MAX($I$1:I27)+1,0)</f>
        <v>0</v>
      </c>
      <c r="J28" s="115">
        <f>IF(ISNUMBER(SEARCH('Карта учёта'!$B$16,Расходка[[#This Row],[Наименование расходного материала]])),MAX($J$1:J27)+1,0)</f>
        <v>0</v>
      </c>
      <c r="K28" s="115">
        <f>IF(ISNUMBER(SEARCH('Карта учёта'!$B$17,Расходка[[#This Row],[Наименование расходного материала]])),MAX($K$1:K27)+1,0)</f>
        <v>0</v>
      </c>
      <c r="L28" s="115">
        <f>IF(ISNUMBER(SEARCH('Карта учёта'!$B$18,Расходка[[#This Row],[Наименование расходного материала]])),MAX($L$1:L27)+1,0)</f>
        <v>27</v>
      </c>
      <c r="M28" s="115">
        <f>IF(ISNUMBER(SEARCH('Карта учёта'!$B$19,Расходка[[#This Row],[Наименование расходного материала]])),MAX($M$1:M27)+1,0)</f>
        <v>27</v>
      </c>
      <c r="N28" s="115">
        <f>IF(ISNUMBER(SEARCH('Карта учёта'!$B$20,Расходка[[#This Row],[Наименование расходного материала]])),MAX($N$1:N27)+1,0)</f>
        <v>27</v>
      </c>
      <c r="O28" s="115">
        <f>IF(ISNUMBER(SEARCH('Карта учёта'!$B$21,Расходка[[#This Row],[Наименование расходного материала]])),MAX($O$1:O27)+1,0)</f>
        <v>27</v>
      </c>
      <c r="P28" s="115">
        <f>IF(ISNUMBER(SEARCH('Карта учёта'!$B$22,Расходка[[#This Row],[Наименование расходного материала]])),MAX($P$1:P27)+1,0)</f>
        <v>27</v>
      </c>
      <c r="Q28" s="115">
        <f>IF(ISNUMBER(SEARCH('Карта учёта'!$B$23,Расходка[[#This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учёта'!#REF!,Расходка[[#This Row],[Наименование расходного материала]])),MAX($H$1:H28)+1,0)</f>
        <v>0</v>
      </c>
      <c r="I29" s="115">
        <f>IF(ISNUMBER(SEARCH('Карта учёта'!#REF!,Расходка[[#This Row],[Наименование расходного материала]])),MAX($I$1:I28)+1,0)</f>
        <v>0</v>
      </c>
      <c r="J29" s="115">
        <f>IF(ISNUMBER(SEARCH('Карта учёта'!$B$16,Расходка[[#This Row],[Наименование расходного материала]])),MAX($J$1:J28)+1,0)</f>
        <v>0</v>
      </c>
      <c r="K29" s="115">
        <f>IF(ISNUMBER(SEARCH('Карта учёта'!$B$17,Расходка[[#This Row],[Наименование расходного материала]])),MAX($K$1:K28)+1,0)</f>
        <v>0</v>
      </c>
      <c r="L29" s="115">
        <f>IF(ISNUMBER(SEARCH('Карта учёта'!$B$18,Расходка[[#This Row],[Наименование расходного материала]])),MAX($L$1:L28)+1,0)</f>
        <v>28</v>
      </c>
      <c r="M29" s="115">
        <f>IF(ISNUMBER(SEARCH('Карта учёта'!$B$19,Расходка[[#This Row],[Наименование расходного материала]])),MAX($M$1:M28)+1,0)</f>
        <v>28</v>
      </c>
      <c r="N29" s="115">
        <f>IF(ISNUMBER(SEARCH('Карта учёта'!$B$20,Расходка[[#This Row],[Наименование расходного материала]])),MAX($N$1:N28)+1,0)</f>
        <v>28</v>
      </c>
      <c r="O29" s="115">
        <f>IF(ISNUMBER(SEARCH('Карта учёта'!$B$21,Расходка[[#This Row],[Наименование расходного материала]])),MAX($O$1:O28)+1,0)</f>
        <v>28</v>
      </c>
      <c r="P29" s="115">
        <f>IF(ISNUMBER(SEARCH('Карта учёта'!$B$22,Расходка[[#This Row],[Наименование расходного материала]])),MAX($P$1:P28)+1,0)</f>
        <v>28</v>
      </c>
      <c r="Q29" s="115">
        <f>IF(ISNUMBER(SEARCH('Карта учёта'!$B$23,Расходка[[#This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учёта'!#REF!,Расходка[[#This Row],[Наименование расходного материала]])),MAX($H$1:H29)+1,0)</f>
        <v>0</v>
      </c>
      <c r="I30" s="115">
        <f>IF(ISNUMBER(SEARCH('Карта учёта'!#REF!,Расходка[[#This Row],[Наименование расходного материала]])),MAX($I$1:I29)+1,0)</f>
        <v>0</v>
      </c>
      <c r="J30" s="115">
        <f>IF(ISNUMBER(SEARCH('Карта учёта'!$B$16,Расходка[[#This Row],[Наименование расходного материала]])),MAX($J$1:J29)+1,0)</f>
        <v>0</v>
      </c>
      <c r="K30" s="115">
        <f>IF(ISNUMBER(SEARCH('Карта учёта'!$B$17,Расходка[[#This Row],[Наименование расходного материала]])),MAX($K$1:K29)+1,0)</f>
        <v>0</v>
      </c>
      <c r="L30" s="115">
        <f>IF(ISNUMBER(SEARCH('Карта учёта'!$B$18,Расходка[[#This Row],[Наименование расходного материала]])),MAX($L$1:L29)+1,0)</f>
        <v>29</v>
      </c>
      <c r="M30" s="115">
        <f>IF(ISNUMBER(SEARCH('Карта учёта'!$B$19,Расходка[[#This Row],[Наименование расходного материала]])),MAX($M$1:M29)+1,0)</f>
        <v>29</v>
      </c>
      <c r="N30" s="115">
        <f>IF(ISNUMBER(SEARCH('Карта учёта'!$B$20,Расходка[[#This Row],[Наименование расходного материала]])),MAX($N$1:N29)+1,0)</f>
        <v>29</v>
      </c>
      <c r="O30" s="115">
        <f>IF(ISNUMBER(SEARCH('Карта учёта'!$B$21,Расходка[[#This Row],[Наименование расходного материала]])),MAX($O$1:O29)+1,0)</f>
        <v>29</v>
      </c>
      <c r="P30" s="115">
        <f>IF(ISNUMBER(SEARCH('Карта учёта'!$B$22,Расходка[[#This Row],[Наименование расходного материала]])),MAX($P$1:P29)+1,0)</f>
        <v>29</v>
      </c>
      <c r="Q30" s="115">
        <f>IF(ISNUMBER(SEARCH('Карта учёта'!$B$23,Расходка[[#This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учёта'!#REF!,Расходка[[#This Row],[Наименование расходного материала]])),MAX($H$1:H30)+1,0)</f>
        <v>0</v>
      </c>
      <c r="I31" s="115">
        <f>IF(ISNUMBER(SEARCH('Карта учёта'!#REF!,Расходка[[#This Row],[Наименование расходного материала]])),MAX($I$1:I30)+1,0)</f>
        <v>0</v>
      </c>
      <c r="J31" s="115">
        <f>IF(ISNUMBER(SEARCH('Карта учёта'!$B$16,Расходка[[#This Row],[Наименование расходного материала]])),MAX($J$1:J30)+1,0)</f>
        <v>0</v>
      </c>
      <c r="K31" s="115">
        <f>IF(ISNUMBER(SEARCH('Карта учёта'!$B$17,Расходка[[#This Row],[Наименование расходного материала]])),MAX($K$1:K30)+1,0)</f>
        <v>0</v>
      </c>
      <c r="L31" s="115">
        <f>IF(ISNUMBER(SEARCH('Карта учёта'!$B$18,Расходка[[#This Row],[Наименование расходного материала]])),MAX($L$1:L30)+1,0)</f>
        <v>30</v>
      </c>
      <c r="M31" s="115">
        <f>IF(ISNUMBER(SEARCH('Карта учёта'!$B$19,Расходка[[#This Row],[Наименование расходного материала]])),MAX($M$1:M30)+1,0)</f>
        <v>30</v>
      </c>
      <c r="N31" s="115">
        <f>IF(ISNUMBER(SEARCH('Карта учёта'!$B$20,Расходка[[#This Row],[Наименование расходного материала]])),MAX($N$1:N30)+1,0)</f>
        <v>30</v>
      </c>
      <c r="O31" s="115">
        <f>IF(ISNUMBER(SEARCH('Карта учёта'!$B$21,Расходка[[#This Row],[Наименование расходного материала]])),MAX($O$1:O30)+1,0)</f>
        <v>30</v>
      </c>
      <c r="P31" s="115">
        <f>IF(ISNUMBER(SEARCH('Карта учёта'!$B$22,Расходка[[#This Row],[Наименование расходного материала]])),MAX($P$1:P30)+1,0)</f>
        <v>30</v>
      </c>
      <c r="Q31" s="115">
        <f>IF(ISNUMBER(SEARCH('Карта учёта'!$B$23,Расходка[[#This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учёта'!#REF!,Расходка[[#This Row],[Наименование расходного материала]])),MAX($H$1:H31)+1,0)</f>
        <v>0</v>
      </c>
      <c r="I32" s="115">
        <f>IF(ISNUMBER(SEARCH('Карта учёта'!#REF!,Расходка[[#This Row],[Наименование расходного материала]])),MAX($I$1:I31)+1,0)</f>
        <v>0</v>
      </c>
      <c r="J32" s="115">
        <f>IF(ISNUMBER(SEARCH('Карта учёта'!$B$16,Расходка[[#This Row],[Наименование расходного материала]])),MAX($J$1:J31)+1,0)</f>
        <v>0</v>
      </c>
      <c r="K32" s="115">
        <f>IF(ISNUMBER(SEARCH('Карта учёта'!$B$17,Расходка[[#This Row],[Наименование расходного материала]])),MAX($K$1:K31)+1,0)</f>
        <v>0</v>
      </c>
      <c r="L32" s="115">
        <f>IF(ISNUMBER(SEARCH('Карта учёта'!$B$18,Расходка[[#This Row],[Наименование расходного материала]])),MAX($L$1:L31)+1,0)</f>
        <v>31</v>
      </c>
      <c r="M32" s="115">
        <f>IF(ISNUMBER(SEARCH('Карта учёта'!$B$19,Расходка[[#This Row],[Наименование расходного материала]])),MAX($M$1:M31)+1,0)</f>
        <v>31</v>
      </c>
      <c r="N32" s="115">
        <f>IF(ISNUMBER(SEARCH('Карта учёта'!$B$20,Расходка[[#This Row],[Наименование расходного материала]])),MAX($N$1:N31)+1,0)</f>
        <v>31</v>
      </c>
      <c r="O32" s="115">
        <f>IF(ISNUMBER(SEARCH('Карта учёта'!$B$21,Расходка[[#This Row],[Наименование расходного материала]])),MAX($O$1:O31)+1,0)</f>
        <v>31</v>
      </c>
      <c r="P32" s="115">
        <f>IF(ISNUMBER(SEARCH('Карта учёта'!$B$22,Расходка[[#This Row],[Наименование расходного материала]])),MAX($P$1:P31)+1,0)</f>
        <v>31</v>
      </c>
      <c r="Q32" s="115">
        <f>IF(ISNUMBER(SEARCH('Карта учёта'!$B$23,Расходка[[#This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учёта'!#REF!,Расходка[[#This Row],[Наименование расходного материала]])),MAX($H$1:H32)+1,0)</f>
        <v>0</v>
      </c>
      <c r="I33" s="115">
        <f>IF(ISNUMBER(SEARCH('Карта учёта'!#REF!,Расходка[[#This Row],[Наименование расходного материала]])),MAX($I$1:I32)+1,0)</f>
        <v>0</v>
      </c>
      <c r="J33" s="115">
        <f>IF(ISNUMBER(SEARCH('Карта учёта'!$B$16,Расходка[[#This Row],[Наименование расходного материала]])),MAX($J$1:J32)+1,0)</f>
        <v>0</v>
      </c>
      <c r="K33" s="115">
        <f>IF(ISNUMBER(SEARCH('Карта учёта'!$B$17,Расходка[[#This Row],[Наименование расходного материала]])),MAX($K$1:K32)+1,0)</f>
        <v>0</v>
      </c>
      <c r="L33" s="115">
        <f>IF(ISNUMBER(SEARCH('Карта учёта'!$B$18,Расходка[[#This Row],[Наименование расходного материала]])),MAX($L$1:L32)+1,0)</f>
        <v>32</v>
      </c>
      <c r="M33" s="115">
        <f>IF(ISNUMBER(SEARCH('Карта учёта'!$B$19,Расходка[[#This Row],[Наименование расходного материала]])),MAX($M$1:M32)+1,0)</f>
        <v>32</v>
      </c>
      <c r="N33" s="115">
        <f>IF(ISNUMBER(SEARCH('Карта учёта'!$B$20,Расходка[[#This Row],[Наименование расходного материала]])),MAX($N$1:N32)+1,0)</f>
        <v>32</v>
      </c>
      <c r="O33" s="115">
        <f>IF(ISNUMBER(SEARCH('Карта учёта'!$B$21,Расходка[[#This Row],[Наименование расходного материала]])),MAX($O$1:O32)+1,0)</f>
        <v>32</v>
      </c>
      <c r="P33" s="115">
        <f>IF(ISNUMBER(SEARCH('Карта учёта'!$B$22,Расходка[[#This Row],[Наименование расходного материала]])),MAX($P$1:P32)+1,0)</f>
        <v>32</v>
      </c>
      <c r="Q33" s="115">
        <f>IF(ISNUMBER(SEARCH('Карта учёта'!$B$23,Расходка[[#This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учёта'!#REF!,Расходка[[#This Row],[Наименование расходного материала]])),MAX($H$1:H33)+1,0)</f>
        <v>0</v>
      </c>
      <c r="I34" s="115">
        <f>IF(ISNUMBER(SEARCH('Карта учёта'!#REF!,Расходка[[#This Row],[Наименование расходного материала]])),MAX($I$1:I33)+1,0)</f>
        <v>0</v>
      </c>
      <c r="J34" s="115">
        <f>IF(ISNUMBER(SEARCH('Карта учёта'!$B$16,Расходка[[#This Row],[Наименование расходного материала]])),MAX($J$1:J33)+1,0)</f>
        <v>0</v>
      </c>
      <c r="K34" s="115">
        <f>IF(ISNUMBER(SEARCH('Карта учёта'!$B$17,Расходка[[#This Row],[Наименование расходного материала]])),MAX($K$1:K33)+1,0)</f>
        <v>0</v>
      </c>
      <c r="L34" s="115">
        <f>IF(ISNUMBER(SEARCH('Карта учёта'!$B$18,Расходка[[#This Row],[Наименование расходного материала]])),MAX($L$1:L33)+1,0)</f>
        <v>33</v>
      </c>
      <c r="M34" s="115">
        <f>IF(ISNUMBER(SEARCH('Карта учёта'!$B$19,Расходка[[#This Row],[Наименование расходного материала]])),MAX($M$1:M33)+1,0)</f>
        <v>33</v>
      </c>
      <c r="N34" s="115">
        <f>IF(ISNUMBER(SEARCH('Карта учёта'!$B$20,Расходка[[#This Row],[Наименование расходного материала]])),MAX($N$1:N33)+1,0)</f>
        <v>33</v>
      </c>
      <c r="O34" s="115">
        <f>IF(ISNUMBER(SEARCH('Карта учёта'!$B$21,Расходка[[#This Row],[Наименование расходного материала]])),MAX($O$1:O33)+1,0)</f>
        <v>33</v>
      </c>
      <c r="P34" s="115">
        <f>IF(ISNUMBER(SEARCH('Карта учёта'!$B$22,Расходка[[#This Row],[Наименование расходного материала]])),MAX($P$1:P33)+1,0)</f>
        <v>33</v>
      </c>
      <c r="Q34" s="115">
        <f>IF(ISNUMBER(SEARCH('Карта учёта'!$B$23,Расходка[[#This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учёта'!#REF!,Расходка[[#This Row],[Наименование расходного материала]])),MAX($H$1:H34)+1,0)</f>
        <v>0</v>
      </c>
      <c r="I35" s="115">
        <f>IF(ISNUMBER(SEARCH('Карта учёта'!#REF!,Расходка[[#This Row],[Наименование расходного материала]])),MAX($I$1:I34)+1,0)</f>
        <v>0</v>
      </c>
      <c r="J35" s="115">
        <f>IF(ISNUMBER(SEARCH('Карта учёта'!$B$16,Расходка[[#This Row],[Наименование расходного материала]])),MAX($J$1:J34)+1,0)</f>
        <v>0</v>
      </c>
      <c r="K35" s="115">
        <f>IF(ISNUMBER(SEARCH('Карта учёта'!$B$17,Расходка[[#This Row],[Наименование расходного материала]])),MAX($K$1:K34)+1,0)</f>
        <v>0</v>
      </c>
      <c r="L35" s="115">
        <f>IF(ISNUMBER(SEARCH('Карта учёта'!$B$18,Расходка[[#This Row],[Наименование расходного материала]])),MAX($L$1:L34)+1,0)</f>
        <v>34</v>
      </c>
      <c r="M35" s="115">
        <f>IF(ISNUMBER(SEARCH('Карта учёта'!$B$19,Расходка[[#This Row],[Наименование расходного материала]])),MAX($M$1:M34)+1,0)</f>
        <v>34</v>
      </c>
      <c r="N35" s="115">
        <f>IF(ISNUMBER(SEARCH('Карта учёта'!$B$20,Расходка[[#This Row],[Наименование расходного материала]])),MAX($N$1:N34)+1,0)</f>
        <v>34</v>
      </c>
      <c r="O35" s="115">
        <f>IF(ISNUMBER(SEARCH('Карта учёта'!$B$21,Расходка[[#This Row],[Наименование расходного материала]])),MAX($O$1:O34)+1,0)</f>
        <v>34</v>
      </c>
      <c r="P35" s="115">
        <f>IF(ISNUMBER(SEARCH('Карта учёта'!$B$22,Расходка[[#This Row],[Наименование расходного материала]])),MAX($P$1:P34)+1,0)</f>
        <v>34</v>
      </c>
      <c r="Q35" s="115">
        <f>IF(ISNUMBER(SEARCH('Карта учёта'!$B$23,Расходка[[#This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учёта'!#REF!,Расходка[[#This Row],[Наименование расходного материала]])),MAX($H$1:H35)+1,0)</f>
        <v>0</v>
      </c>
      <c r="I36" s="115">
        <f>IF(ISNUMBER(SEARCH('Карта учёта'!#REF!,Расходка[[#This Row],[Наименование расходного материала]])),MAX($I$1:I35)+1,0)</f>
        <v>0</v>
      </c>
      <c r="J36" s="115">
        <f>IF(ISNUMBER(SEARCH('Карта учёта'!$B$16,Расходка[[#This Row],[Наименование расходного материала]])),MAX($J$1:J35)+1,0)</f>
        <v>0</v>
      </c>
      <c r="K36" s="115">
        <f>IF(ISNUMBER(SEARCH('Карта учёта'!$B$17,Расходка[[#This Row],[Наименование расходного материала]])),MAX($K$1:K35)+1,0)</f>
        <v>0</v>
      </c>
      <c r="L36" s="115">
        <f>IF(ISNUMBER(SEARCH('Карта учёта'!$B$18,Расходка[[#This Row],[Наименование расходного материала]])),MAX($L$1:L35)+1,0)</f>
        <v>35</v>
      </c>
      <c r="M36" s="115">
        <f>IF(ISNUMBER(SEARCH('Карта учёта'!$B$19,Расходка[[#This Row],[Наименование расходного материала]])),MAX($M$1:M35)+1,0)</f>
        <v>35</v>
      </c>
      <c r="N36" s="115">
        <f>IF(ISNUMBER(SEARCH('Карта учёта'!$B$20,Расходка[[#This Row],[Наименование расходного материала]])),MAX($N$1:N35)+1,0)</f>
        <v>35</v>
      </c>
      <c r="O36" s="115">
        <f>IF(ISNUMBER(SEARCH('Карта учёта'!$B$21,Расходка[[#This Row],[Наименование расходного материала]])),MAX($O$1:O35)+1,0)</f>
        <v>35</v>
      </c>
      <c r="P36" s="115">
        <f>IF(ISNUMBER(SEARCH('Карта учёта'!$B$22,Расходка[[#This Row],[Наименование расходного материала]])),MAX($P$1:P35)+1,0)</f>
        <v>35</v>
      </c>
      <c r="Q36" s="115">
        <f>IF(ISNUMBER(SEARCH('Карта учёта'!$B$23,Расходка[[#This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учёта'!#REF!,Расходка[[#This Row],[Наименование расходного материала]])),MAX($H$1:H36)+1,0)</f>
        <v>0</v>
      </c>
      <c r="I37" s="115">
        <f>IF(ISNUMBER(SEARCH('Карта учёта'!#REF!,Расходка[[#This Row],[Наименование расходного материала]])),MAX($I$1:I36)+1,0)</f>
        <v>0</v>
      </c>
      <c r="J37" s="115">
        <f>IF(ISNUMBER(SEARCH('Карта учёта'!$B$16,Расходка[[#This Row],[Наименование расходного материала]])),MAX($J$1:J36)+1,0)</f>
        <v>0</v>
      </c>
      <c r="K37" s="115">
        <f>IF(ISNUMBER(SEARCH('Карта учёта'!$B$17,Расходка[[#This Row],[Наименование расходного материала]])),MAX($K$1:K36)+1,0)</f>
        <v>0</v>
      </c>
      <c r="L37" s="115">
        <f>IF(ISNUMBER(SEARCH('Карта учёта'!$B$18,Расходка[[#This Row],[Наименование расходного материала]])),MAX($L$1:L36)+1,0)</f>
        <v>36</v>
      </c>
      <c r="M37" s="115">
        <f>IF(ISNUMBER(SEARCH('Карта учёта'!$B$19,Расходка[[#This Row],[Наименование расходного материала]])),MAX($M$1:M36)+1,0)</f>
        <v>36</v>
      </c>
      <c r="N37" s="115">
        <f>IF(ISNUMBER(SEARCH('Карта учёта'!$B$20,Расходка[[#This Row],[Наименование расходного материала]])),MAX($N$1:N36)+1,0)</f>
        <v>36</v>
      </c>
      <c r="O37" s="115">
        <f>IF(ISNUMBER(SEARCH('Карта учёта'!$B$21,Расходка[[#This Row],[Наименование расходного материала]])),MAX($O$1:O36)+1,0)</f>
        <v>36</v>
      </c>
      <c r="P37" s="115">
        <f>IF(ISNUMBER(SEARCH('Карта учёта'!$B$22,Расходка[[#This Row],[Наименование расходного материала]])),MAX($P$1:P36)+1,0)</f>
        <v>36</v>
      </c>
      <c r="Q37" s="115">
        <f>IF(ISNUMBER(SEARCH('Карта учёта'!$B$23,Расходка[[#This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учёта'!#REF!,Расходка[[#This Row],[Наименование расходного материала]])),MAX($H$1:H37)+1,0)</f>
        <v>0</v>
      </c>
      <c r="I38" s="115">
        <f>IF(ISNUMBER(SEARCH('Карта учёта'!#REF!,Расходка[[#This Row],[Наименование расходного материала]])),MAX($I$1:I37)+1,0)</f>
        <v>0</v>
      </c>
      <c r="J38" s="115">
        <f>IF(ISNUMBER(SEARCH('Карта учёта'!$B$16,Расходка[[#This Row],[Наименование расходного материала]])),MAX($J$1:J37)+1,0)</f>
        <v>0</v>
      </c>
      <c r="K38" s="115">
        <f>IF(ISNUMBER(SEARCH('Карта учёта'!$B$17,Расходка[[#This Row],[Наименование расходного материала]])),MAX($K$1:K37)+1,0)</f>
        <v>0</v>
      </c>
      <c r="L38" s="115">
        <f>IF(ISNUMBER(SEARCH('Карта учёта'!$B$18,Расходка[[#This Row],[Наименование расходного материала]])),MAX($L$1:L37)+1,0)</f>
        <v>37</v>
      </c>
      <c r="M38" s="115">
        <f>IF(ISNUMBER(SEARCH('Карта учёта'!$B$19,Расходка[[#This Row],[Наименование расходного материала]])),MAX($M$1:M37)+1,0)</f>
        <v>37</v>
      </c>
      <c r="N38" s="115">
        <f>IF(ISNUMBER(SEARCH('Карта учёта'!$B$20,Расходка[[#This Row],[Наименование расходного материала]])),MAX($N$1:N37)+1,0)</f>
        <v>37</v>
      </c>
      <c r="O38" s="115">
        <f>IF(ISNUMBER(SEARCH('Карта учёта'!$B$21,Расходка[[#This Row],[Наименование расходного материала]])),MAX($O$1:O37)+1,0)</f>
        <v>37</v>
      </c>
      <c r="P38" s="115">
        <f>IF(ISNUMBER(SEARCH('Карта учёта'!$B$22,Расходка[[#This Row],[Наименование расходного материала]])),MAX($P$1:P37)+1,0)</f>
        <v>37</v>
      </c>
      <c r="Q38" s="115">
        <f>IF(ISNUMBER(SEARCH('Карта учёта'!$B$23,Расходка[[#This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учёта'!#REF!,Расходка[[#This Row],[Наименование расходного материала]])),MAX($H$1:H38)+1,0)</f>
        <v>0</v>
      </c>
      <c r="I39" s="115">
        <f>IF(ISNUMBER(SEARCH('Карта учёта'!#REF!,Расходка[[#This Row],[Наименование расходного материала]])),MAX($I$1:I38)+1,0)</f>
        <v>0</v>
      </c>
      <c r="J39" s="115">
        <f>IF(ISNUMBER(SEARCH('Карта учёта'!$B$16,Расходка[[#This Row],[Наименование расходного материала]])),MAX($J$1:J38)+1,0)</f>
        <v>0</v>
      </c>
      <c r="K39" s="115">
        <f>IF(ISNUMBER(SEARCH('Карта учёта'!$B$17,Расходка[[#This Row],[Наименование расходного материала]])),MAX($K$1:K38)+1,0)</f>
        <v>0</v>
      </c>
      <c r="L39" s="115">
        <f>IF(ISNUMBER(SEARCH('Карта учёта'!$B$18,Расходка[[#This Row],[Наименование расходного материала]])),MAX($L$1:L38)+1,0)</f>
        <v>38</v>
      </c>
      <c r="M39" s="115">
        <f>IF(ISNUMBER(SEARCH('Карта учёта'!$B$19,Расходка[[#This Row],[Наименование расходного материала]])),MAX($M$1:M38)+1,0)</f>
        <v>38</v>
      </c>
      <c r="N39" s="115">
        <f>IF(ISNUMBER(SEARCH('Карта учёта'!$B$20,Расходка[[#This Row],[Наименование расходного материала]])),MAX($N$1:N38)+1,0)</f>
        <v>38</v>
      </c>
      <c r="O39" s="115">
        <f>IF(ISNUMBER(SEARCH('Карта учёта'!$B$21,Расходка[[#This Row],[Наименование расходного материала]])),MAX($O$1:O38)+1,0)</f>
        <v>38</v>
      </c>
      <c r="P39" s="115">
        <f>IF(ISNUMBER(SEARCH('Карта учёта'!$B$22,Расходка[[#This Row],[Наименование расходного материала]])),MAX($P$1:P38)+1,0)</f>
        <v>38</v>
      </c>
      <c r="Q39" s="115">
        <f>IF(ISNUMBER(SEARCH('Карта учёта'!$B$23,Расходка[[#This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учёта'!#REF!,Расходка[[#This Row],[Наименование расходного материала]])),MAX($H$1:H39)+1,0)</f>
        <v>0</v>
      </c>
      <c r="I40" s="115">
        <f>IF(ISNUMBER(SEARCH('Карта учёта'!#REF!,Расходка[[#This Row],[Наименование расходного материала]])),MAX($I$1:I39)+1,0)</f>
        <v>0</v>
      </c>
      <c r="J40" s="115">
        <f>IF(ISNUMBER(SEARCH('Карта учёта'!$B$16,Расходка[[#This Row],[Наименование расходного материала]])),MAX($J$1:J39)+1,0)</f>
        <v>0</v>
      </c>
      <c r="K40" s="115">
        <f>IF(ISNUMBER(SEARCH('Карта учёта'!$B$17,Расходка[[#This Row],[Наименование расходного материала]])),MAX($K$1:K39)+1,0)</f>
        <v>0</v>
      </c>
      <c r="L40" s="115">
        <f>IF(ISNUMBER(SEARCH('Карта учёта'!$B$18,Расходка[[#This Row],[Наименование расходного материала]])),MAX($L$1:L39)+1,0)</f>
        <v>39</v>
      </c>
      <c r="M40" s="115">
        <f>IF(ISNUMBER(SEARCH('Карта учёта'!$B$19,Расходка[[#This Row],[Наименование расходного материала]])),MAX($M$1:M39)+1,0)</f>
        <v>39</v>
      </c>
      <c r="N40" s="115">
        <f>IF(ISNUMBER(SEARCH('Карта учёта'!$B$20,Расходка[[#This Row],[Наименование расходного материала]])),MAX($N$1:N39)+1,0)</f>
        <v>39</v>
      </c>
      <c r="O40" s="115">
        <f>IF(ISNUMBER(SEARCH('Карта учёта'!$B$21,Расходка[[#This Row],[Наименование расходного материала]])),MAX($O$1:O39)+1,0)</f>
        <v>39</v>
      </c>
      <c r="P40" s="115">
        <f>IF(ISNUMBER(SEARCH('Карта учёта'!$B$22,Расходка[[#This Row],[Наименование расходного материала]])),MAX($P$1:P39)+1,0)</f>
        <v>39</v>
      </c>
      <c r="Q40" s="115">
        <f>IF(ISNUMBER(SEARCH('Карта учёта'!$B$23,Расходка[[#This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учёта'!#REF!,Расходка[[#This Row],[Наименование расходного материала]])),MAX($H$1:H40)+1,0)</f>
        <v>0</v>
      </c>
      <c r="I41" s="115">
        <f>IF(ISNUMBER(SEARCH('Карта учёта'!#REF!,Расходка[[#This Row],[Наименование расходного материала]])),MAX($I$1:I40)+1,0)</f>
        <v>0</v>
      </c>
      <c r="J41" s="115">
        <f>IF(ISNUMBER(SEARCH('Карта учёта'!$B$16,Расходка[[#This Row],[Наименование расходного материала]])),MAX($J$1:J40)+1,0)</f>
        <v>0</v>
      </c>
      <c r="K41" s="115">
        <f>IF(ISNUMBER(SEARCH('Карта учёта'!$B$17,Расходка[[#This Row],[Наименование расходного материала]])),MAX($K$1:K40)+1,0)</f>
        <v>0</v>
      </c>
      <c r="L41" s="115">
        <f>IF(ISNUMBER(SEARCH('Карта учёта'!$B$18,Расходка[[#This Row],[Наименование расходного материала]])),MAX($L$1:L40)+1,0)</f>
        <v>40</v>
      </c>
      <c r="M41" s="115">
        <f>IF(ISNUMBER(SEARCH('Карта учёта'!$B$19,Расходка[[#This Row],[Наименование расходного материала]])),MAX($M$1:M40)+1,0)</f>
        <v>40</v>
      </c>
      <c r="N41" s="115">
        <f>IF(ISNUMBER(SEARCH('Карта учёта'!$B$20,Расходка[[#This Row],[Наименование расходного материала]])),MAX($N$1:N40)+1,0)</f>
        <v>40</v>
      </c>
      <c r="O41" s="115">
        <f>IF(ISNUMBER(SEARCH('Карта учёта'!$B$21,Расходка[[#This Row],[Наименование расходного материала]])),MAX($O$1:O40)+1,0)</f>
        <v>40</v>
      </c>
      <c r="P41" s="115">
        <f>IF(ISNUMBER(SEARCH('Карта учёта'!$B$22,Расходка[[#This Row],[Наименование расходного материала]])),MAX($P$1:P40)+1,0)</f>
        <v>40</v>
      </c>
      <c r="Q41" s="115">
        <f>IF(ISNUMBER(SEARCH('Карта учёта'!$B$23,Расходка[[#This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учёта'!#REF!,Расходка[[#This Row],[Наименование расходного материала]])),MAX($H$1:H41)+1,0)</f>
        <v>0</v>
      </c>
      <c r="I42" s="115">
        <f>IF(ISNUMBER(SEARCH('Карта учёта'!#REF!,Расходка[[#This Row],[Наименование расходного материала]])),MAX($I$1:I41)+1,0)</f>
        <v>0</v>
      </c>
      <c r="J42" s="115">
        <f>IF(ISNUMBER(SEARCH('Карта учёта'!$B$16,Расходка[[#This Row],[Наименование расходного материала]])),MAX($J$1:J41)+1,0)</f>
        <v>0</v>
      </c>
      <c r="K42" s="115">
        <f>IF(ISNUMBER(SEARCH('Карта учёта'!$B$17,Расходка[[#This Row],[Наименование расходного материала]])),MAX($K$1:K41)+1,0)</f>
        <v>0</v>
      </c>
      <c r="L42" s="115">
        <f>IF(ISNUMBER(SEARCH('Карта учёта'!$B$18,Расходка[[#This Row],[Наименование расходного материала]])),MAX($L$1:L41)+1,0)</f>
        <v>41</v>
      </c>
      <c r="M42" s="115">
        <f>IF(ISNUMBER(SEARCH('Карта учёта'!$B$19,Расходка[[#This Row],[Наименование расходного материала]])),MAX($M$1:M41)+1,0)</f>
        <v>41</v>
      </c>
      <c r="N42" s="115">
        <f>IF(ISNUMBER(SEARCH('Карта учёта'!$B$20,Расходка[[#This Row],[Наименование расходного материала]])),MAX($N$1:N41)+1,0)</f>
        <v>41</v>
      </c>
      <c r="O42" s="115">
        <f>IF(ISNUMBER(SEARCH('Карта учёта'!$B$21,Расходка[[#This Row],[Наименование расходного материала]])),MAX($O$1:O41)+1,0)</f>
        <v>41</v>
      </c>
      <c r="P42" s="115">
        <f>IF(ISNUMBER(SEARCH('Карта учёта'!$B$22,Расходка[[#This Row],[Наименование расходного материала]])),MAX($P$1:P41)+1,0)</f>
        <v>41</v>
      </c>
      <c r="Q42" s="115">
        <f>IF(ISNUMBER(SEARCH('Карта учёта'!$B$23,Расходка[[#This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учёта'!#REF!,Расходка[[#This Row],[Наименование расходного материала]])),MAX($H$1:H42)+1,0)</f>
        <v>0</v>
      </c>
      <c r="I43" s="115">
        <f>IF(ISNUMBER(SEARCH('Карта учёта'!#REF!,Расходка[[#This Row],[Наименование расходного материала]])),MAX($I$1:I42)+1,0)</f>
        <v>0</v>
      </c>
      <c r="J43" s="115">
        <f>IF(ISNUMBER(SEARCH('Карта учёта'!$B$16,Расходка[[#This Row],[Наименование расходного материала]])),MAX($J$1:J42)+1,0)</f>
        <v>0</v>
      </c>
      <c r="K43" s="115">
        <f>IF(ISNUMBER(SEARCH('Карта учёта'!$B$17,Расходка[[#This Row],[Наименование расходного материала]])),MAX($K$1:K42)+1,0)</f>
        <v>0</v>
      </c>
      <c r="L43" s="115">
        <f>IF(ISNUMBER(SEARCH('Карта учёта'!$B$18,Расходка[[#This Row],[Наименование расходного материала]])),MAX($L$1:L42)+1,0)</f>
        <v>42</v>
      </c>
      <c r="M43" s="115">
        <f>IF(ISNUMBER(SEARCH('Карта учёта'!$B$19,Расходка[[#This Row],[Наименование расходного материала]])),MAX($M$1:M42)+1,0)</f>
        <v>42</v>
      </c>
      <c r="N43" s="115">
        <f>IF(ISNUMBER(SEARCH('Карта учёта'!$B$20,Расходка[[#This Row],[Наименование расходного материала]])),MAX($N$1:N42)+1,0)</f>
        <v>42</v>
      </c>
      <c r="O43" s="115">
        <f>IF(ISNUMBER(SEARCH('Карта учёта'!$B$21,Расходка[[#This Row],[Наименование расходного материала]])),MAX($O$1:O42)+1,0)</f>
        <v>42</v>
      </c>
      <c r="P43" s="115">
        <f>IF(ISNUMBER(SEARCH('Карта учёта'!$B$22,Расходка[[#This Row],[Наименование расходного материала]])),MAX($P$1:P42)+1,0)</f>
        <v>42</v>
      </c>
      <c r="Q43" s="115">
        <f>IF(ISNUMBER(SEARCH('Карта учёта'!$B$23,Расходка[[#This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учёта'!#REF!,Расходка[[#This Row],[Наименование расходного материала]])),MAX($H$1:H43)+1,0)</f>
        <v>0</v>
      </c>
      <c r="I44" s="115">
        <f>IF(ISNUMBER(SEARCH('Карта учёта'!#REF!,Расходка[[#This Row],[Наименование расходного материала]])),MAX($I$1:I43)+1,0)</f>
        <v>0</v>
      </c>
      <c r="J44" s="115">
        <f>IF(ISNUMBER(SEARCH('Карта учёта'!$B$16,Расходка[[#This Row],[Наименование расходного материала]])),MAX($J$1:J43)+1,0)</f>
        <v>0</v>
      </c>
      <c r="K44" s="115">
        <f>IF(ISNUMBER(SEARCH('Карта учёта'!$B$17,Расходка[[#This Row],[Наименование расходного материала]])),MAX($K$1:K43)+1,0)</f>
        <v>0</v>
      </c>
      <c r="L44" s="115">
        <f>IF(ISNUMBER(SEARCH('Карта учёта'!$B$18,Расходка[[#This Row],[Наименование расходного материала]])),MAX($L$1:L43)+1,0)</f>
        <v>43</v>
      </c>
      <c r="M44" s="115">
        <f>IF(ISNUMBER(SEARCH('Карта учёта'!$B$19,Расходка[[#This Row],[Наименование расходного материала]])),MAX($M$1:M43)+1,0)</f>
        <v>43</v>
      </c>
      <c r="N44" s="115">
        <f>IF(ISNUMBER(SEARCH('Карта учёта'!$B$20,Расходка[[#This Row],[Наименование расходного материала]])),MAX($N$1:N43)+1,0)</f>
        <v>43</v>
      </c>
      <c r="O44" s="115">
        <f>IF(ISNUMBER(SEARCH('Карта учёта'!$B$21,Расходка[[#This Row],[Наименование расходного материала]])),MAX($O$1:O43)+1,0)</f>
        <v>43</v>
      </c>
      <c r="P44" s="115">
        <f>IF(ISNUMBER(SEARCH('Карта учёта'!$B$22,Расходка[[#This Row],[Наименование расходного материала]])),MAX($P$1:P43)+1,0)</f>
        <v>43</v>
      </c>
      <c r="Q44" s="115">
        <f>IF(ISNUMBER(SEARCH('Карта учёта'!$B$23,Расходка[[#This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учёта'!#REF!,Расходка[[#This Row],[Наименование расходного материала]])),MAX($H$1:H44)+1,0)</f>
        <v>0</v>
      </c>
      <c r="I45" s="115">
        <f>IF(ISNUMBER(SEARCH('Карта учёта'!#REF!,Расходка[[#This Row],[Наименование расходного материала]])),MAX($I$1:I44)+1,0)</f>
        <v>0</v>
      </c>
      <c r="J45" s="115">
        <f>IF(ISNUMBER(SEARCH('Карта учёта'!$B$16,Расходка[[#This Row],[Наименование расходного материала]])),MAX($J$1:J44)+1,0)</f>
        <v>0</v>
      </c>
      <c r="K45" s="115">
        <f>IF(ISNUMBER(SEARCH('Карта учёта'!$B$17,Расходка[[#This Row],[Наименование расходного материала]])),MAX($K$1:K44)+1,0)</f>
        <v>0</v>
      </c>
      <c r="L45" s="115">
        <f>IF(ISNUMBER(SEARCH('Карта учёта'!$B$18,Расходка[[#This Row],[Наименование расходного материала]])),MAX($L$1:L44)+1,0)</f>
        <v>44</v>
      </c>
      <c r="M45" s="115">
        <f>IF(ISNUMBER(SEARCH('Карта учёта'!$B$19,Расходка[[#This Row],[Наименование расходного материала]])),MAX($M$1:M44)+1,0)</f>
        <v>44</v>
      </c>
      <c r="N45" s="115">
        <f>IF(ISNUMBER(SEARCH('Карта учёта'!$B$20,Расходка[[#This Row],[Наименование расходного материала]])),MAX($N$1:N44)+1,0)</f>
        <v>44</v>
      </c>
      <c r="O45" s="115">
        <f>IF(ISNUMBER(SEARCH('Карта учёта'!$B$21,Расходка[[#This Row],[Наименование расходного материала]])),MAX($O$1:O44)+1,0)</f>
        <v>44</v>
      </c>
      <c r="P45" s="115">
        <f>IF(ISNUMBER(SEARCH('Карта учёта'!$B$22,Расходка[[#This Row],[Наименование расходного материала]])),MAX($P$1:P44)+1,0)</f>
        <v>44</v>
      </c>
      <c r="Q45" s="115">
        <f>IF(ISNUMBER(SEARCH('Карта учёта'!$B$23,Расходка[[#This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521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учёта'!#REF!,Расходка[[#This Row],[Наименование расходного материала]])),MAX($H$1:H45)+1,0)</f>
        <v>0</v>
      </c>
      <c r="I46" s="115">
        <f>IF(ISNUMBER(SEARCH('Карта учёта'!#REF!,Расходка[[#This Row],[Наименование расходного материала]])),MAX($I$1:I45)+1,0)</f>
        <v>0</v>
      </c>
      <c r="J46" s="115">
        <f>IF(ISNUMBER(SEARCH('Карта учёта'!$B$16,Расходка[[#This Row],[Наименование расходного материала]])),MAX($J$1:J45)+1,0)</f>
        <v>0</v>
      </c>
      <c r="K46" s="115">
        <f>IF(ISNUMBER(SEARCH('Карта учёта'!$B$17,Расходка[[#This Row],[Наименование расходного материала]])),MAX($K$1:K45)+1,0)</f>
        <v>0</v>
      </c>
      <c r="L46" s="115">
        <f>IF(ISNUMBER(SEARCH('Карта учёта'!$B$18,Расходка[[#This Row],[Наименование расходного материала]])),MAX($L$1:L45)+1,0)</f>
        <v>45</v>
      </c>
      <c r="M46" s="115">
        <f>IF(ISNUMBER(SEARCH('Карта учёта'!$B$19,Расходка[[#This Row],[Наименование расходного материала]])),MAX($M$1:M45)+1,0)</f>
        <v>45</v>
      </c>
      <c r="N46" s="115">
        <f>IF(ISNUMBER(SEARCH('Карта учёта'!$B$20,Расходка[[#This Row],[Наименование расходного материала]])),MAX($N$1:N45)+1,0)</f>
        <v>45</v>
      </c>
      <c r="O46" s="115">
        <f>IF(ISNUMBER(SEARCH('Карта учёта'!$B$21,Расходка[[#This Row],[Наименование расходного материала]])),MAX($O$1:O45)+1,0)</f>
        <v>45</v>
      </c>
      <c r="P46" s="115">
        <f>IF(ISNUMBER(SEARCH('Карта учёта'!$B$22,Расходка[[#This Row],[Наименование расходного материала]])),MAX($P$1:P45)+1,0)</f>
        <v>45</v>
      </c>
      <c r="Q46" s="115">
        <f>IF(ISNUMBER(SEARCH('Карта учёта'!$B$23,Расходка[[#This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учёта'!#REF!,Расходка[[#This Row],[Наименование расходного материала]])),MAX($H$1:H46)+1,0)</f>
        <v>0</v>
      </c>
      <c r="I47" s="115">
        <f>IF(ISNUMBER(SEARCH('Карта учёта'!#REF!,Расходка[[#This Row],[Наименование расходного материала]])),MAX($I$1:I46)+1,0)</f>
        <v>0</v>
      </c>
      <c r="J47" s="115">
        <f>IF(ISNUMBER(SEARCH('Карта учёта'!$B$16,Расходка[[#This Row],[Наименование расходного материала]])),MAX($J$1:J46)+1,0)</f>
        <v>0</v>
      </c>
      <c r="K47" s="115">
        <f>IF(ISNUMBER(SEARCH('Карта учёта'!$B$17,Расходка[[#This Row],[Наименование расходного материала]])),MAX($K$1:K46)+1,0)</f>
        <v>0</v>
      </c>
      <c r="L47" s="115">
        <f>IF(ISNUMBER(SEARCH('Карта учёта'!$B$18,Расходка[[#This Row],[Наименование расходного материала]])),MAX($L$1:L46)+1,0)</f>
        <v>46</v>
      </c>
      <c r="M47" s="115">
        <f>IF(ISNUMBER(SEARCH('Карта учёта'!$B$19,Расходка[[#This Row],[Наименование расходного материала]])),MAX($M$1:M46)+1,0)</f>
        <v>46</v>
      </c>
      <c r="N47" s="115">
        <f>IF(ISNUMBER(SEARCH('Карта учёта'!$B$20,Расходка[[#This Row],[Наименование расходного материала]])),MAX($N$1:N46)+1,0)</f>
        <v>46</v>
      </c>
      <c r="O47" s="115">
        <f>IF(ISNUMBER(SEARCH('Карта учёта'!$B$21,Расходка[[#This Row],[Наименование расходного материала]])),MAX($O$1:O46)+1,0)</f>
        <v>46</v>
      </c>
      <c r="P47" s="115">
        <f>IF(ISNUMBER(SEARCH('Карта учёта'!$B$22,Расходка[[#This Row],[Наименование расходного материала]])),MAX($P$1:P46)+1,0)</f>
        <v>46</v>
      </c>
      <c r="Q47" s="115">
        <f>IF(ISNUMBER(SEARCH('Карта учёта'!$B$23,Расходка[[#This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учёта'!#REF!,Расходка[[#This Row],[Наименование расходного материала]])),MAX($H$1:H47)+1,0)</f>
        <v>0</v>
      </c>
      <c r="I48" s="115">
        <f>IF(ISNUMBER(SEARCH('Карта учёта'!#REF!,Расходка[[#This Row],[Наименование расходного материала]])),MAX($I$1:I47)+1,0)</f>
        <v>0</v>
      </c>
      <c r="J48" s="115">
        <f>IF(ISNUMBER(SEARCH('Карта учёта'!$B$16,Расходка[[#This Row],[Наименование расходного материала]])),MAX($J$1:J47)+1,0)</f>
        <v>0</v>
      </c>
      <c r="K48" s="115">
        <f>IF(ISNUMBER(SEARCH('Карта учёта'!$B$17,Расходка[[#This Row],[Наименование расходного материала]])),MAX($K$1:K47)+1,0)</f>
        <v>0</v>
      </c>
      <c r="L48" s="115">
        <f>IF(ISNUMBER(SEARCH('Карта учёта'!$B$18,Расходка[[#This Row],[Наименование расходного материала]])),MAX($L$1:L47)+1,0)</f>
        <v>47</v>
      </c>
      <c r="M48" s="115">
        <f>IF(ISNUMBER(SEARCH('Карта учёта'!$B$19,Расходка[[#This Row],[Наименование расходного материала]])),MAX($M$1:M47)+1,0)</f>
        <v>47</v>
      </c>
      <c r="N48" s="115">
        <f>IF(ISNUMBER(SEARCH('Карта учёта'!$B$20,Расходка[[#This Row],[Наименование расходного материала]])),MAX($N$1:N47)+1,0)</f>
        <v>47</v>
      </c>
      <c r="O48" s="115">
        <f>IF(ISNUMBER(SEARCH('Карта учёта'!$B$21,Расходка[[#This Row],[Наименование расходного материала]])),MAX($O$1:O47)+1,0)</f>
        <v>47</v>
      </c>
      <c r="P48" s="115">
        <f>IF(ISNUMBER(SEARCH('Карта учёта'!$B$22,Расходка[[#This Row],[Наименование расходного материала]])),MAX($P$1:P47)+1,0)</f>
        <v>47</v>
      </c>
      <c r="Q48" s="115">
        <f>IF(ISNUMBER(SEARCH('Карта учёта'!$B$23,Расходка[[#This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учёта'!#REF!,Расходка[[#This Row],[Наименование расходного материала]])),MAX($H$1:H48)+1,0)</f>
        <v>0</v>
      </c>
      <c r="I49" s="115">
        <f>IF(ISNUMBER(SEARCH('Карта учёта'!#REF!,Расходка[[#This Row],[Наименование расходного материала]])),MAX($I$1:I48)+1,0)</f>
        <v>0</v>
      </c>
      <c r="J49" s="115">
        <f>IF(ISNUMBER(SEARCH('Карта учёта'!$B$16,Расходка[[#This Row],[Наименование расходного материала]])),MAX($J$1:J48)+1,0)</f>
        <v>0</v>
      </c>
      <c r="K49" s="115">
        <f>IF(ISNUMBER(SEARCH('Карта учёта'!$B$17,Расходка[[#This Row],[Наименование расходного материала]])),MAX($K$1:K48)+1,0)</f>
        <v>0</v>
      </c>
      <c r="L49" s="115">
        <f>IF(ISNUMBER(SEARCH('Карта учёта'!$B$18,Расходка[[#This Row],[Наименование расходного материала]])),MAX($L$1:L48)+1,0)</f>
        <v>48</v>
      </c>
      <c r="M49" s="115">
        <f>IF(ISNUMBER(SEARCH('Карта учёта'!$B$19,Расходка[[#This Row],[Наименование расходного материала]])),MAX($M$1:M48)+1,0)</f>
        <v>48</v>
      </c>
      <c r="N49" s="115">
        <f>IF(ISNUMBER(SEARCH('Карта учёта'!$B$20,Расходка[[#This Row],[Наименование расходного материала]])),MAX($N$1:N48)+1,0)</f>
        <v>48</v>
      </c>
      <c r="O49" s="115">
        <f>IF(ISNUMBER(SEARCH('Карта учёта'!$B$21,Расходка[[#This Row],[Наименование расходного материала]])),MAX($O$1:O48)+1,0)</f>
        <v>48</v>
      </c>
      <c r="P49" s="115">
        <f>IF(ISNUMBER(SEARCH('Карта учёта'!$B$22,Расходка[[#This Row],[Наименование расходного материала]])),MAX($P$1:P48)+1,0)</f>
        <v>48</v>
      </c>
      <c r="Q49" s="115">
        <f>IF(ISNUMBER(SEARCH('Карта учёта'!$B$23,Расходка[[#This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учёта'!#REF!,Расходка[[#This Row],[Наименование расходного материала]])),MAX($H$1:H49)+1,0)</f>
        <v>0</v>
      </c>
      <c r="I50" s="115">
        <f>IF(ISNUMBER(SEARCH('Карта учёта'!#REF!,Расходка[[#This Row],[Наименование расходного материала]])),MAX($I$1:I49)+1,0)</f>
        <v>0</v>
      </c>
      <c r="J50" s="115">
        <f>IF(ISNUMBER(SEARCH('Карта учёта'!$B$16,Расходка[[#This Row],[Наименование расходного материала]])),MAX($J$1:J49)+1,0)</f>
        <v>0</v>
      </c>
      <c r="K50" s="115">
        <f>IF(ISNUMBER(SEARCH('Карта учёта'!$B$17,Расходка[[#This Row],[Наименование расходного материала]])),MAX($K$1:K49)+1,0)</f>
        <v>0</v>
      </c>
      <c r="L50" s="115">
        <f>IF(ISNUMBER(SEARCH('Карта учёта'!$B$18,Расходка[[#This Row],[Наименование расходного материала]])),MAX($L$1:L49)+1,0)</f>
        <v>49</v>
      </c>
      <c r="M50" s="115">
        <f>IF(ISNUMBER(SEARCH('Карта учёта'!$B$19,Расходка[[#This Row],[Наименование расходного материала]])),MAX($M$1:M49)+1,0)</f>
        <v>49</v>
      </c>
      <c r="N50" s="115">
        <f>IF(ISNUMBER(SEARCH('Карта учёта'!$B$20,Расходка[[#This Row],[Наименование расходного материала]])),MAX($N$1:N49)+1,0)</f>
        <v>49</v>
      </c>
      <c r="O50" s="115">
        <f>IF(ISNUMBER(SEARCH('Карта учёта'!$B$21,Расходка[[#This Row],[Наименование расходного материала]])),MAX($O$1:O49)+1,0)</f>
        <v>49</v>
      </c>
      <c r="P50" s="115">
        <f>IF(ISNUMBER(SEARCH('Карта учёта'!$B$22,Расходка[[#This Row],[Наименование расходного материала]])),MAX($P$1:P49)+1,0)</f>
        <v>49</v>
      </c>
      <c r="Q50" s="115">
        <f>IF(ISNUMBER(SEARCH('Карта учёта'!$B$23,Расходка[[#This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учёта'!#REF!,Расходка[[#This Row],[Наименование расходного материала]])),MAX($H$1:H50)+1,0)</f>
        <v>0</v>
      </c>
      <c r="I51" s="115">
        <f>IF(ISNUMBER(SEARCH('Карта учёта'!#REF!,Расходка[[#This Row],[Наименование расходного материала]])),MAX($I$1:I50)+1,0)</f>
        <v>0</v>
      </c>
      <c r="J51" s="115">
        <f>IF(ISNUMBER(SEARCH('Карта учёта'!$B$16,Расходка[[#This Row],[Наименование расходного материала]])),MAX($J$1:J50)+1,0)</f>
        <v>0</v>
      </c>
      <c r="K51" s="115">
        <f>IF(ISNUMBER(SEARCH('Карта учёта'!$B$17,Расходка[[#This Row],[Наименование расходного материала]])),MAX($K$1:K50)+1,0)</f>
        <v>0</v>
      </c>
      <c r="L51" s="115">
        <f>IF(ISNUMBER(SEARCH('Карта учёта'!$B$18,Расходка[[#This Row],[Наименование расходного материала]])),MAX($L$1:L50)+1,0)</f>
        <v>50</v>
      </c>
      <c r="M51" s="115">
        <f>IF(ISNUMBER(SEARCH('Карта учёта'!$B$19,Расходка[[#This Row],[Наименование расходного материала]])),MAX($M$1:M50)+1,0)</f>
        <v>50</v>
      </c>
      <c r="N51" s="115">
        <f>IF(ISNUMBER(SEARCH('Карта учёта'!$B$20,Расходка[[#This Row],[Наименование расходного материала]])),MAX($N$1:N50)+1,0)</f>
        <v>50</v>
      </c>
      <c r="O51" s="115">
        <f>IF(ISNUMBER(SEARCH('Карта учёта'!$B$21,Расходка[[#This Row],[Наименование расходного материала]])),MAX($O$1:O50)+1,0)</f>
        <v>50</v>
      </c>
      <c r="P51" s="115">
        <f>IF(ISNUMBER(SEARCH('Карта учёта'!$B$22,Расходка[[#This Row],[Наименование расходного материала]])),MAX($P$1:P50)+1,0)</f>
        <v>50</v>
      </c>
      <c r="Q51" s="115">
        <f>IF(ISNUMBER(SEARCH('Карта учёта'!$B$23,Расходка[[#This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527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учёта'!#REF!,Расходка[[#This Row],[Наименование расходного материала]])),MAX($H$1:H51)+1,0)</f>
        <v>0</v>
      </c>
      <c r="I52" s="115">
        <f>IF(ISNUMBER(SEARCH('Карта учёта'!#REF!,Расходка[[#This Row],[Наименование расходного материала]])),MAX($I$1:I51)+1,0)</f>
        <v>0</v>
      </c>
      <c r="J52" s="115">
        <f>IF(ISNUMBER(SEARCH('Карта учёта'!$B$16,Расходка[[#This Row],[Наименование расходного материала]])),MAX($J$1:J51)+1,0)</f>
        <v>0</v>
      </c>
      <c r="K52" s="115">
        <f>IF(ISNUMBER(SEARCH('Карта учёта'!$B$17,Расходка[[#This Row],[Наименование расходного материала]])),MAX($K$1:K51)+1,0)</f>
        <v>0</v>
      </c>
      <c r="L52" s="115">
        <f>IF(ISNUMBER(SEARCH('Карта учёта'!$B$18,Расходка[[#This Row],[Наименование расходного материала]])),MAX($L$1:L51)+1,0)</f>
        <v>51</v>
      </c>
      <c r="M52" s="115">
        <f>IF(ISNUMBER(SEARCH('Карта учёта'!$B$19,Расходка[[#This Row],[Наименование расходного материала]])),MAX($M$1:M51)+1,0)</f>
        <v>51</v>
      </c>
      <c r="N52" s="115">
        <f>IF(ISNUMBER(SEARCH('Карта учёта'!$B$20,Расходка[[#This Row],[Наименование расходного материала]])),MAX($N$1:N51)+1,0)</f>
        <v>51</v>
      </c>
      <c r="O52" s="115">
        <f>IF(ISNUMBER(SEARCH('Карта учёта'!$B$21,Расходка[[#This Row],[Наименование расходного материала]])),MAX($O$1:O51)+1,0)</f>
        <v>51</v>
      </c>
      <c r="P52" s="115">
        <f>IF(ISNUMBER(SEARCH('Карта учёта'!$B$22,Расходка[[#This Row],[Наименование расходного материала]])),MAX($P$1:P51)+1,0)</f>
        <v>51</v>
      </c>
      <c r="Q52" s="115">
        <f>IF(ISNUMBER(SEARCH('Карта учёта'!$B$23,Расходка[[#This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 0,6</v>
      </c>
      <c r="Z52" s="114" t="str">
        <f>IFERROR(INDEX(Расходка[Наименование расходного материала],MATCH(Расходка[[#This Row],[№]],Поиск_расходки[Индекс9],0)),"")</f>
        <v>Shunmei 0,6</v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528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учёта'!#REF!,Расходка[[#This Row],[Наименование расходного материала]])),MAX($H$1:H52)+1,0)</f>
        <v>0</v>
      </c>
      <c r="I53" s="115">
        <f>IF(ISNUMBER(SEARCH('Карта учёта'!#REF!,Расходка[[#This Row],[Наименование расходного материала]])),MAX($I$1:I52)+1,0)</f>
        <v>0</v>
      </c>
      <c r="J53" s="115">
        <f>IF(ISNUMBER(SEARCH('Карта учёта'!$B$16,Расходка[[#This Row],[Наименование расходного материала]])),MAX($J$1:J52)+1,0)</f>
        <v>0</v>
      </c>
      <c r="K53" s="115">
        <f>IF(ISNUMBER(SEARCH('Карта учёта'!$B$17,Расходка[[#This Row],[Наименование расходного материала]])),MAX($K$1:K52)+1,0)</f>
        <v>0</v>
      </c>
      <c r="L53" s="115">
        <f>IF(ISNUMBER(SEARCH('Карта учёта'!$B$18,Расходка[[#This Row],[Наименование расходного материала]])),MAX($L$1:L52)+1,0)</f>
        <v>52</v>
      </c>
      <c r="M53" s="115">
        <f>IF(ISNUMBER(SEARCH('Карта учёта'!$B$19,Расходка[[#This Row],[Наименование расходного материала]])),MAX($M$1:M52)+1,0)</f>
        <v>52</v>
      </c>
      <c r="N53" s="115">
        <f>IF(ISNUMBER(SEARCH('Карта учёта'!$B$20,Расходка[[#This Row],[Наименование расходного материала]])),MAX($N$1:N52)+1,0)</f>
        <v>52</v>
      </c>
      <c r="O53" s="115">
        <f>IF(ISNUMBER(SEARCH('Карта учёта'!$B$21,Расходка[[#This Row],[Наименование расходного материала]])),MAX($O$1:O52)+1,0)</f>
        <v>52</v>
      </c>
      <c r="P53" s="115">
        <f>IF(ISNUMBER(SEARCH('Карта учёта'!$B$22,Расходка[[#This Row],[Наименование расходного материала]])),MAX($P$1:P52)+1,0)</f>
        <v>52</v>
      </c>
      <c r="Q53" s="115">
        <f>IF(ISNUMBER(SEARCH('Карта учёта'!$B$23,Расходка[[#This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Shunmei 0,7</v>
      </c>
      <c r="Z53" s="114" t="str">
        <f>IFERROR(INDEX(Расходка[Наименование расходного материала],MATCH(Расходка[[#This Row],[№]],Поиск_расходки[Индекс9],0)),"")</f>
        <v>Shunmei 0,7</v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523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учёта'!#REF!,Расходка[[#This Row],[Наименование расходного материала]])),MAX($H$1:H53)+1,0)</f>
        <v>0</v>
      </c>
      <c r="I54" s="115">
        <f>IF(ISNUMBER(SEARCH('Карта учёта'!#REF!,Расходка[[#This Row],[Наименование расходного материала]])),MAX($I$1:I53)+1,0)</f>
        <v>0</v>
      </c>
      <c r="J54" s="115">
        <f>IF(ISNUMBER(SEARCH('Карта учёта'!$B$16,Расходка[[#This Row],[Наименование расходного материала]])),MAX($J$1:J53)+1,0)</f>
        <v>0</v>
      </c>
      <c r="K54" s="115">
        <f>IF(ISNUMBER(SEARCH('Карта учёта'!$B$17,Расходка[[#This Row],[Наименование расходного материала]])),MAX($K$1:K53)+1,0)</f>
        <v>0</v>
      </c>
      <c r="L54" s="115">
        <f>IF(ISNUMBER(SEARCH('Карта учёта'!$B$18,Расходка[[#This Row],[Наименование расходного материала]])),MAX($L$1:L53)+1,0)</f>
        <v>53</v>
      </c>
      <c r="M54" s="115">
        <f>IF(ISNUMBER(SEARCH('Карта учёта'!$B$19,Расходка[[#This Row],[Наименование расходного материала]])),MAX($M$1:M53)+1,0)</f>
        <v>53</v>
      </c>
      <c r="N54" s="115">
        <f>IF(ISNUMBER(SEARCH('Карта учёта'!$B$20,Расходка[[#This Row],[Наименование расходного материала]])),MAX($N$1:N53)+1,0)</f>
        <v>53</v>
      </c>
      <c r="O54" s="115">
        <f>IF(ISNUMBER(SEARCH('Карта учёта'!$B$21,Расходка[[#This Row],[Наименование расходного материала]])),MAX($O$1:O53)+1,0)</f>
        <v>53</v>
      </c>
      <c r="P54" s="115">
        <f>IF(ISNUMBER(SEARCH('Карта учёта'!$B$22,Расходка[[#This Row],[Наименование расходного материала]])),MAX($P$1:P53)+1,0)</f>
        <v>53</v>
      </c>
      <c r="Q54" s="115">
        <f>IF(ISNUMBER(SEARCH('Карта учёта'!$B$23,Расходка[[#This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524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учёта'!#REF!,Расходка[[#This Row],[Наименование расходного материала]])),MAX($H$1:H54)+1,0)</f>
        <v>0</v>
      </c>
      <c r="I55" s="115">
        <f>IF(ISNUMBER(SEARCH('Карта учёта'!#REF!,Расходка[[#This Row],[Наименование расходного материала]])),MAX($I$1:I54)+1,0)</f>
        <v>0</v>
      </c>
      <c r="J55" s="115">
        <f>IF(ISNUMBER(SEARCH('Карта учёта'!$B$16,Расходка[[#This Row],[Наименование расходного материала]])),MAX($J$1:J54)+1,0)</f>
        <v>0</v>
      </c>
      <c r="K55" s="115">
        <f>IF(ISNUMBER(SEARCH('Карта учёта'!$B$17,Расходка[[#This Row],[Наименование расходного материала]])),MAX($K$1:K54)+1,0)</f>
        <v>0</v>
      </c>
      <c r="L55" s="115">
        <f>IF(ISNUMBER(SEARCH('Карта учёта'!$B$18,Расходка[[#This Row],[Наименование расходного материала]])),MAX($L$1:L54)+1,0)</f>
        <v>54</v>
      </c>
      <c r="M55" s="115">
        <f>IF(ISNUMBER(SEARCH('Карта учёта'!$B$19,Расходка[[#This Row],[Наименование расходного материала]])),MAX($M$1:M54)+1,0)</f>
        <v>54</v>
      </c>
      <c r="N55" s="115">
        <f>IF(ISNUMBER(SEARCH('Карта учёта'!$B$20,Расходка[[#This Row],[Наименование расходного материала]])),MAX($N$1:N54)+1,0)</f>
        <v>54</v>
      </c>
      <c r="O55" s="115">
        <f>IF(ISNUMBER(SEARCH('Карта учёта'!$B$21,Расходка[[#This Row],[Наименование расходного материала]])),MAX($O$1:O54)+1,0)</f>
        <v>54</v>
      </c>
      <c r="P55" s="115">
        <f>IF(ISNUMBER(SEARCH('Карта учёта'!$B$22,Расходка[[#This Row],[Наименование расходного материала]])),MAX($P$1:P54)+1,0)</f>
        <v>54</v>
      </c>
      <c r="Q55" s="115">
        <f>IF(ISNUMBER(SEARCH('Карта учёта'!$B$23,Расходка[[#This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учёта'!#REF!,Расходка[[#This Row],[Наименование расходного материала]])),MAX($H$1:H55)+1,0)</f>
        <v>0</v>
      </c>
      <c r="I56" s="115">
        <f>IF(ISNUMBER(SEARCH('Карта учёта'!#REF!,Расходка[[#This Row],[Наименование расходного материала]])),MAX($I$1:I55)+1,0)</f>
        <v>0</v>
      </c>
      <c r="J56" s="115">
        <f>IF(ISNUMBER(SEARCH('Карта учёта'!$B$16,Расходка[[#This Row],[Наименование расходного материала]])),MAX($J$1:J55)+1,0)</f>
        <v>0</v>
      </c>
      <c r="K56" s="115">
        <f>IF(ISNUMBER(SEARCH('Карта учёта'!$B$17,Расходка[[#This Row],[Наименование расходного материала]])),MAX($K$1:K55)+1,0)</f>
        <v>0</v>
      </c>
      <c r="L56" s="115">
        <f>IF(ISNUMBER(SEARCH('Карта учёта'!$B$18,Расходка[[#This Row],[Наименование расходного материала]])),MAX($L$1:L55)+1,0)</f>
        <v>55</v>
      </c>
      <c r="M56" s="115">
        <f>IF(ISNUMBER(SEARCH('Карта учёта'!$B$19,Расходка[[#This Row],[Наименование расходного материала]])),MAX($M$1:M55)+1,0)</f>
        <v>55</v>
      </c>
      <c r="N56" s="115">
        <f>IF(ISNUMBER(SEARCH('Карта учёта'!$B$20,Расходка[[#This Row],[Наименование расходного материала]])),MAX($N$1:N55)+1,0)</f>
        <v>55</v>
      </c>
      <c r="O56" s="115">
        <f>IF(ISNUMBER(SEARCH('Карта учёта'!$B$21,Расходка[[#This Row],[Наименование расходного материала]])),MAX($O$1:O55)+1,0)</f>
        <v>55</v>
      </c>
      <c r="P56" s="115">
        <f>IF(ISNUMBER(SEARCH('Карта учёта'!$B$22,Расходка[[#This Row],[Наименование расходного материала]])),MAX($P$1:P55)+1,0)</f>
        <v>55</v>
      </c>
      <c r="Q56" s="115">
        <f>IF(ISNUMBER(SEARCH('Карта учёта'!$B$23,Расходка[[#This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BMS, Integtity</v>
      </c>
      <c r="Z56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346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учёта'!#REF!,Расходка[[#This Row],[Наименование расходного материала]])),MAX($H$1:H56)+1,0)</f>
        <v>0</v>
      </c>
      <c r="I57" s="115">
        <f>IF(ISNUMBER(SEARCH('Карта учёта'!#REF!,Расходка[[#This Row],[Наименование расходного материала]])),MAX($I$1:I56)+1,0)</f>
        <v>0</v>
      </c>
      <c r="J57" s="115">
        <f>IF(ISNUMBER(SEARCH('Карта учёта'!$B$16,Расходка[[#This Row],[Наименование расходного материала]])),MAX($J$1:J56)+1,0)</f>
        <v>0</v>
      </c>
      <c r="K57" s="115">
        <f>IF(ISNUMBER(SEARCH('Карта учёта'!$B$17,Расходка[[#This Row],[Наименование расходного материала]])),MAX($K$1:K56)+1,0)</f>
        <v>0</v>
      </c>
      <c r="L57" s="115">
        <f>IF(ISNUMBER(SEARCH('Карта учёта'!$B$18,Расходка[[#This Row],[Наименование расходного материала]])),MAX($L$1:L56)+1,0)</f>
        <v>56</v>
      </c>
      <c r="M57" s="115">
        <f>IF(ISNUMBER(SEARCH('Карта учёта'!$B$19,Расходка[[#This Row],[Наименование расходного материала]])),MAX($M$1:M56)+1,0)</f>
        <v>56</v>
      </c>
      <c r="N57" s="115">
        <f>IF(ISNUMBER(SEARCH('Карта учёта'!$B$20,Расходка[[#This Row],[Наименование расходного материала]])),MAX($N$1:N56)+1,0)</f>
        <v>56</v>
      </c>
      <c r="O57" s="115">
        <f>IF(ISNUMBER(SEARCH('Карта учёта'!$B$21,Расходка[[#This Row],[Наименование расходного материала]])),MAX($O$1:O56)+1,0)</f>
        <v>56</v>
      </c>
      <c r="P57" s="115">
        <f>IF(ISNUMBER(SEARCH('Карта учёта'!$B$22,Расходка[[#This Row],[Наименование расходного материала]])),MAX($P$1:P56)+1,0)</f>
        <v>56</v>
      </c>
      <c r="Q57" s="115">
        <f>IF(ISNUMBER(SEARCH('Карта учёта'!$B$23,Расходка[[#This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Calipso</v>
      </c>
      <c r="Z57" s="114" t="str">
        <f>IFERROR(INDEX(Расходка[Наименование расходного материала],MATCH(Расходка[[#This Row],[№]],Поиск_расходки[Индекс9],0)),"")</f>
        <v>DES, Calipso</v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6" t="s">
        <v>345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учёта'!#REF!,Расходка[[#This Row],[Наименование расходного материала]])),MAX($H$1:H57)+1,0)</f>
        <v>0</v>
      </c>
      <c r="I58" s="115">
        <f>IF(ISNUMBER(SEARCH('Карта учёта'!#REF!,Расходка[[#This Row],[Наименование расходного материала]])),MAX($I$1:I57)+1,0)</f>
        <v>0</v>
      </c>
      <c r="J58" s="115">
        <f>IF(ISNUMBER(SEARCH('Карта учёта'!$B$16,Расходка[[#This Row],[Наименование расходного материала]])),MAX($J$1:J57)+1,0)</f>
        <v>0</v>
      </c>
      <c r="K58" s="115">
        <f>IF(ISNUMBER(SEARCH('Карта учёта'!$B$17,Расходка[[#This Row],[Наименование расходного материала]])),MAX($K$1:K57)+1,0)</f>
        <v>0</v>
      </c>
      <c r="L58" s="115">
        <f>IF(ISNUMBER(SEARCH('Карта учёта'!$B$18,Расходка[[#This Row],[Наименование расходного материала]])),MAX($L$1:L57)+1,0)</f>
        <v>57</v>
      </c>
      <c r="M58" s="115">
        <f>IF(ISNUMBER(SEARCH('Карта учёта'!$B$19,Расходка[[#This Row],[Наименование расходного материала]])),MAX($M$1:M57)+1,0)</f>
        <v>57</v>
      </c>
      <c r="N58" s="115">
        <f>IF(ISNUMBER(SEARCH('Карта учёта'!$B$20,Расходка[[#This Row],[Наименование расходного материала]])),MAX($N$1:N57)+1,0)</f>
        <v>57</v>
      </c>
      <c r="O58" s="115">
        <f>IF(ISNUMBER(SEARCH('Карта учёта'!$B$21,Расходка[[#This Row],[Наименование расходного материала]])),MAX($O$1:O57)+1,0)</f>
        <v>57</v>
      </c>
      <c r="P58" s="115">
        <f>IF(ISNUMBER(SEARCH('Карта учёта'!$B$22,Расходка[[#This Row],[Наименование расходного материала]])),MAX($P$1:P57)+1,0)</f>
        <v>57</v>
      </c>
      <c r="Q58" s="115">
        <f>IF(ISNUMBER(SEARCH('Карта учёта'!$B$23,Расходка[[#This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NanoMed</v>
      </c>
      <c r="Z58" s="114" t="str">
        <f>IFERROR(INDEX(Расходка[Наименование расходного материала],MATCH(Расходка[[#This Row],[№]],Поиск_расходки[Индекс9],0)),"")</f>
        <v>DES, NanoMed</v>
      </c>
      <c r="AA58" s="114" t="str">
        <f>IFERROR(INDEX(Расходка[Наименование расходного материала],MATCH(Расходка[[#This Row],[№]],Поиск_расходки[Индекс10],0)),"")</f>
        <v>DES, NanoMed</v>
      </c>
      <c r="AB58" s="114" t="str">
        <f>IFERROR(INDEX(Расходка[Наименование расходного материала],MATCH(Расходка[[#This Row],[№]],Поиск_расходки[Индекс11],0)),"")</f>
        <v>DES, NanoMed</v>
      </c>
      <c r="AC58" s="114" t="str">
        <f>IFERROR(INDEX(Расходка[Наименование расходного материала],MATCH(Расходка[[#This Row],[№]],Поиск_расходки[Индекс12],0)),"")</f>
        <v>DES, NanoMed</v>
      </c>
      <c r="AD58" s="114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29" t="s">
        <v>324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учёта'!#REF!,Расходка[[#This Row],[Наименование расходного материала]])),MAX($H$1:H58)+1,0)</f>
        <v>0</v>
      </c>
      <c r="I59" s="115">
        <f>IF(ISNUMBER(SEARCH('Карта учёта'!#REF!,Расходка[[#This Row],[Наименование расходного материала]])),MAX($I$1:I58)+1,0)</f>
        <v>0</v>
      </c>
      <c r="J59" s="115">
        <f>IF(ISNUMBER(SEARCH('Карта учёта'!$B$16,Расходка[[#This Row],[Наименование расходного материала]])),MAX($J$1:J58)+1,0)</f>
        <v>1</v>
      </c>
      <c r="K59" s="115">
        <f>IF(ISNUMBER(SEARCH('Карта учёта'!$B$17,Расходка[[#This Row],[Наименование расходного материала]])),MAX($K$1:K58)+1,0)</f>
        <v>0</v>
      </c>
      <c r="L59" s="115">
        <f>IF(ISNUMBER(SEARCH('Карта учёта'!$B$18,Расходка[[#This Row],[Наименование расходного материала]])),MAX($L$1:L58)+1,0)</f>
        <v>58</v>
      </c>
      <c r="M59" s="115">
        <f>IF(ISNUMBER(SEARCH('Карта учёта'!$B$19,Расходка[[#This Row],[Наименование расходного материала]])),MAX($M$1:M58)+1,0)</f>
        <v>58</v>
      </c>
      <c r="N59" s="115">
        <f>IF(ISNUMBER(SEARCH('Карта учёта'!$B$20,Расходка[[#This Row],[Наименование расходного материала]])),MAX($N$1:N58)+1,0)</f>
        <v>58</v>
      </c>
      <c r="O59" s="115">
        <f>IF(ISNUMBER(SEARCH('Карта учёта'!$B$21,Расходка[[#This Row],[Наименование расходного материала]])),MAX($O$1:O58)+1,0)</f>
        <v>58</v>
      </c>
      <c r="P59" s="115">
        <f>IF(ISNUMBER(SEARCH('Карта учёта'!$B$22,Расходка[[#This Row],[Наименование расходного материала]])),MAX($P$1:P58)+1,0)</f>
        <v>58</v>
      </c>
      <c r="Q59" s="115">
        <f>IF(ISNUMBER(SEARCH('Карта учёта'!$B$23,Расходка[[#This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9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учёта'!#REF!,Расходка[[#This Row],[Наименование расходного материала]])),MAX($H$1:H59)+1,0)</f>
        <v>0</v>
      </c>
      <c r="I60" s="115">
        <f>IF(ISNUMBER(SEARCH('Карта учёта'!#REF!,Расходка[[#This Row],[Наименование расходного материала]])),MAX($I$1:I59)+1,0)</f>
        <v>0</v>
      </c>
      <c r="J60" s="115">
        <f>IF(ISNUMBER(SEARCH('Карта учёта'!$B$16,Расходка[[#This Row],[Наименование расходного материала]])),MAX($J$1:J59)+1,0)</f>
        <v>0</v>
      </c>
      <c r="K60" s="115">
        <f>IF(ISNUMBER(SEARCH('Карта учёта'!$B$17,Расходка[[#This Row],[Наименование расходного материала]])),MAX($K$1:K59)+1,0)</f>
        <v>0</v>
      </c>
      <c r="L60" s="115">
        <f>IF(ISNUMBER(SEARCH('Карта учёта'!$B$18,Расходка[[#This Row],[Наименование расходного материала]])),MAX($L$1:L59)+1,0)</f>
        <v>59</v>
      </c>
      <c r="M60" s="115">
        <f>IF(ISNUMBER(SEARCH('Карта учёта'!$B$19,Расходка[[#This Row],[Наименование расходного материала]])),MAX($M$1:M59)+1,0)</f>
        <v>59</v>
      </c>
      <c r="N60" s="115">
        <f>IF(ISNUMBER(SEARCH('Карта учёта'!$B$20,Расходка[[#This Row],[Наименование расходного материала]])),MAX($N$1:N59)+1,0)</f>
        <v>59</v>
      </c>
      <c r="O60" s="115">
        <f>IF(ISNUMBER(SEARCH('Карта учёта'!$B$21,Расходка[[#This Row],[Наименование расходного материала]])),MAX($O$1:O59)+1,0)</f>
        <v>59</v>
      </c>
      <c r="P60" s="115">
        <f>IF(ISNUMBER(SEARCH('Карта учёта'!$B$22,Расходка[[#This Row],[Наименование расходного материала]])),MAX($P$1:P59)+1,0)</f>
        <v>59</v>
      </c>
      <c r="Q60" s="115">
        <f>IF(ISNUMBER(SEARCH('Карта учёта'!$B$23,Расходка[[#This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0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60" t="s">
        <v>386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учёта'!#REF!,Расходка[[#This Row],[Наименование расходного материала]])),MAX($H$1:H60)+1,0)</f>
        <v>0</v>
      </c>
      <c r="I61" s="115">
        <f>IF(ISNUMBER(SEARCH('Карта учёта'!#REF!,Расходка[[#This Row],[Наименование расходного материала]])),MAX($I$1:I60)+1,0)</f>
        <v>0</v>
      </c>
      <c r="J61" s="115">
        <f>IF(ISNUMBER(SEARCH('Карта учёта'!$B$16,Расходка[[#This Row],[Наименование расходного материала]])),MAX($J$1:J60)+1,0)</f>
        <v>0</v>
      </c>
      <c r="K61" s="115">
        <f>IF(ISNUMBER(SEARCH('Карта учёта'!$B$17,Расходка[[#This Row],[Наименование расходного материала]])),MAX($K$1:K60)+1,0)</f>
        <v>0</v>
      </c>
      <c r="L61" s="115">
        <f>IF(ISNUMBER(SEARCH('Карта учёта'!$B$18,Расходка[[#This Row],[Наименование расходного материала]])),MAX($L$1:L60)+1,0)</f>
        <v>60</v>
      </c>
      <c r="M61" s="115">
        <f>IF(ISNUMBER(SEARCH('Карта учёта'!$B$19,Расходка[[#This Row],[Наименование расходного материала]])),MAX($M$1:M60)+1,0)</f>
        <v>60</v>
      </c>
      <c r="N61" s="115">
        <f>IF(ISNUMBER(SEARCH('Карта учёта'!$B$20,Расходка[[#This Row],[Наименование расходного материала]])),MAX($N$1:N60)+1,0)</f>
        <v>60</v>
      </c>
      <c r="O61" s="115">
        <f>IF(ISNUMBER(SEARCH('Карта учёта'!$B$21,Расходка[[#This Row],[Наименование расходного материала]])),MAX($O$1:O60)+1,0)</f>
        <v>60</v>
      </c>
      <c r="P61" s="115">
        <f>IF(ISNUMBER(SEARCH('Карта учёта'!$B$22,Расходка[[#This Row],[Наименование расходного материала]])),MAX($P$1:P60)+1,0)</f>
        <v>60</v>
      </c>
      <c r="Q61" s="115">
        <f>IF(ISNUMBER(SEARCH('Карта учёта'!$B$23,Расходка[[#This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Firehawk</v>
      </c>
      <c r="Z61" s="114" t="str">
        <f>IFERROR(INDEX(Расходка[Наименование расходного материала],MATCH(Расходка[[#This Row],[№]],Поиск_расходки[Индекс9],0)),"")</f>
        <v>DES, Firehawk</v>
      </c>
      <c r="AA61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1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1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1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учёта'!#REF!,Расходка[[#This Row],[Наименование расходного материала]])),MAX($H$1:H61)+1,0)</f>
        <v>0</v>
      </c>
      <c r="I62" s="115">
        <f>IF(ISNUMBER(SEARCH('Карта учёта'!#REF!,Расходка[[#This Row],[Наименование расходного материала]])),MAX($I$1:I61)+1,0)</f>
        <v>0</v>
      </c>
      <c r="J62" s="115">
        <f>IF(ISNUMBER(SEARCH('Карта учёта'!$B$16,Расходка[[#This Row],[Наименование расходного материала]])),MAX($J$1:J61)+1,0)</f>
        <v>0</v>
      </c>
      <c r="K62" s="115">
        <f>IF(ISNUMBER(SEARCH('Карта учёта'!$B$17,Расходка[[#This Row],[Наименование расходного материала]])),MAX($K$1:K61)+1,0)</f>
        <v>0</v>
      </c>
      <c r="L62" s="115">
        <f>IF(ISNUMBER(SEARCH('Карта учёта'!$B$18,Расходка[[#This Row],[Наименование расходного материала]])),MAX($L$1:L61)+1,0)</f>
        <v>61</v>
      </c>
      <c r="M62" s="115">
        <f>IF(ISNUMBER(SEARCH('Карта учёта'!$B$19,Расходка[[#This Row],[Наименование расходного материала]])),MAX($M$1:M61)+1,0)</f>
        <v>61</v>
      </c>
      <c r="N62" s="115">
        <f>IF(ISNUMBER(SEARCH('Карта учёта'!$B$20,Расходка[[#This Row],[Наименование расходного материала]])),MAX($N$1:N61)+1,0)</f>
        <v>61</v>
      </c>
      <c r="O62" s="115">
        <f>IF(ISNUMBER(SEARCH('Карта учёта'!$B$21,Расходка[[#This Row],[Наименование расходного материала]])),MAX($O$1:O61)+1,0)</f>
        <v>61</v>
      </c>
      <c r="P62" s="115">
        <f>IF(ISNUMBER(SEARCH('Карта учёта'!$B$22,Расходка[[#This Row],[Наименование расходного материала]])),MAX($P$1:P61)+1,0)</f>
        <v>61</v>
      </c>
      <c r="Q62" s="115">
        <f>IF(ISNUMBER(SEARCH('Карта учёта'!$B$23,Расходка[[#This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518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учёта'!#REF!,Расходка[[#This Row],[Наименование расходного материала]])),MAX($H$1:H62)+1,0)</f>
        <v>0</v>
      </c>
      <c r="I63" s="115">
        <f>IF(ISNUMBER(SEARCH('Карта учёта'!#REF!,Расходка[[#This Row],[Наименование расходного материала]])),MAX($I$1:I62)+1,0)</f>
        <v>0</v>
      </c>
      <c r="J63" s="115">
        <f>IF(ISNUMBER(SEARCH('Карта учёта'!$B$16,Расходка[[#This Row],[Наименование расходного материала]])),MAX($J$1:J62)+1,0)</f>
        <v>0</v>
      </c>
      <c r="K63" s="115">
        <f>IF(ISNUMBER(SEARCH('Карта учёта'!$B$17,Расходка[[#This Row],[Наименование расходного материала]])),MAX($K$1:K62)+1,0)</f>
        <v>0</v>
      </c>
      <c r="L63" s="115">
        <f>IF(ISNUMBER(SEARCH('Карта учёта'!$B$18,Расходка[[#This Row],[Наименование расходного материала]])),MAX($L$1:L62)+1,0)</f>
        <v>62</v>
      </c>
      <c r="M63" s="115">
        <f>IF(ISNUMBER(SEARCH('Карта учёта'!$B$19,Расходка[[#This Row],[Наименование расходного материала]])),MAX($M$1:M62)+1,0)</f>
        <v>62</v>
      </c>
      <c r="N63" s="115">
        <f>IF(ISNUMBER(SEARCH('Карта учёта'!$B$20,Расходка[[#This Row],[Наименование расходного материала]])),MAX($N$1:N62)+1,0)</f>
        <v>62</v>
      </c>
      <c r="O63" s="115">
        <f>IF(ISNUMBER(SEARCH('Карта учёта'!$B$21,Расходка[[#This Row],[Наименование расходного материала]])),MAX($O$1:O62)+1,0)</f>
        <v>62</v>
      </c>
      <c r="P63" s="115">
        <f>IF(ISNUMBER(SEARCH('Карта учёта'!$B$22,Расходка[[#This Row],[Наименование расходного материала]])),MAX($P$1:P62)+1,0)</f>
        <v>62</v>
      </c>
      <c r="Q63" s="115">
        <f>IF(ISNUMBER(SEARCH('Карта учёта'!$B$23,Расходка[[#This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3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519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учёта'!#REF!,Расходка[[#This Row],[Наименование расходного материала]])),MAX($H$1:H63)+1,0)</f>
        <v>0</v>
      </c>
      <c r="I64" s="115">
        <f>IF(ISNUMBER(SEARCH('Карта учёта'!#REF!,Расходка[[#This Row],[Наименование расходного материала]])),MAX($I$1:I63)+1,0)</f>
        <v>0</v>
      </c>
      <c r="J64" s="115">
        <f>IF(ISNUMBER(SEARCH('Карта учёта'!$B$16,Расходка[[#This Row],[Наименование расходного материала]])),MAX($J$1:J63)+1,0)</f>
        <v>0</v>
      </c>
      <c r="K64" s="115">
        <f>IF(ISNUMBER(SEARCH('Карта учёта'!$B$17,Расходка[[#This Row],[Наименование расходного материала]])),MAX($K$1:K63)+1,0)</f>
        <v>0</v>
      </c>
      <c r="L64" s="115">
        <f>IF(ISNUMBER(SEARCH('Карта учёта'!$B$18,Расходка[[#This Row],[Наименование расходного материала]])),MAX($L$1:L63)+1,0)</f>
        <v>63</v>
      </c>
      <c r="M64" s="115">
        <f>IF(ISNUMBER(SEARCH('Карта учёта'!$B$19,Расходка[[#This Row],[Наименование расходного материала]])),MAX($M$1:M63)+1,0)</f>
        <v>63</v>
      </c>
      <c r="N64" s="115">
        <f>IF(ISNUMBER(SEARCH('Карта учёта'!$B$20,Расходка[[#This Row],[Наименование расходного материала]])),MAX($N$1:N63)+1,0)</f>
        <v>63</v>
      </c>
      <c r="O64" s="115">
        <f>IF(ISNUMBER(SEARCH('Карта учёта'!$B$21,Расходка[[#This Row],[Наименование расходного материала]])),MAX($O$1:O63)+1,0)</f>
        <v>63</v>
      </c>
      <c r="P64" s="115">
        <f>IF(ISNUMBER(SEARCH('Карта учёта'!$B$22,Расходка[[#This Row],[Наименование расходного материала]])),MAX($P$1:P63)+1,0)</f>
        <v>63</v>
      </c>
      <c r="Q64" s="115">
        <f>IF(ISNUMBER(SEARCH('Карта учёта'!$B$23,Расходка[[#This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4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учёта'!#REF!,Расходка[[#This Row],[Наименование расходного материала]])),MAX($H$1:H64)+1,0)</f>
        <v>0</v>
      </c>
      <c r="I65" s="115">
        <f>IF(ISNUMBER(SEARCH('Карта учёта'!#REF!,Расходка[[#This Row],[Наименование расходного материала]])),MAX($I$1:I64)+1,0)</f>
        <v>0</v>
      </c>
      <c r="J65" s="115">
        <f>IF(ISNUMBER(SEARCH('Карта учёта'!$B$16,Расходка[[#This Row],[Наименование расходного материала]])),MAX($J$1:J64)+1,0)</f>
        <v>0</v>
      </c>
      <c r="K65" s="115">
        <f>IF(ISNUMBER(SEARCH('Карта учёта'!$B$17,Расходка[[#This Row],[Наименование расходного материала]])),MAX($K$1:K64)+1,0)</f>
        <v>0</v>
      </c>
      <c r="L65" s="115">
        <f>IF(ISNUMBER(SEARCH('Карта учёта'!$B$18,Расходка[[#This Row],[Наименование расходного материала]])),MAX($L$1:L64)+1,0)</f>
        <v>64</v>
      </c>
      <c r="M65" s="115">
        <f>IF(ISNUMBER(SEARCH('Карта учёта'!$B$19,Расходка[[#This Row],[Наименование расходного материала]])),MAX($M$1:M64)+1,0)</f>
        <v>64</v>
      </c>
      <c r="N65" s="115">
        <f>IF(ISNUMBER(SEARCH('Карта учёта'!$B$20,Расходка[[#This Row],[Наименование расходного материала]])),MAX($N$1:N64)+1,0)</f>
        <v>64</v>
      </c>
      <c r="O65" s="115">
        <f>IF(ISNUMBER(SEARCH('Карта учёта'!$B$21,Расходка[[#This Row],[Наименование расходного материала]])),MAX($O$1:O64)+1,0)</f>
        <v>64</v>
      </c>
      <c r="P65" s="115">
        <f>IF(ISNUMBER(SEARCH('Карта учёта'!$B$22,Расходка[[#This Row],[Наименование расходного материала]])),MAX($P$1:P64)+1,0)</f>
        <v>64</v>
      </c>
      <c r="Q65" s="115">
        <f>IF(ISNUMBER(SEARCH('Карта учёта'!$B$23,Расходка[[#This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5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учёта'!#REF!,Расходка[[#This Row],[Наименование расходного материала]])),MAX($H$1:H65)+1,0)</f>
        <v>0</v>
      </c>
      <c r="I66" s="115">
        <f>IF(ISNUMBER(SEARCH('Карта учёта'!#REF!,Расходка[[#This Row],[Наименование расходного материала]])),MAX($I$1:I65)+1,0)</f>
        <v>0</v>
      </c>
      <c r="J66" s="115">
        <f>IF(ISNUMBER(SEARCH('Карта учёта'!$B$16,Расходка[[#This Row],[Наименование расходного материала]])),MAX($J$1:J65)+1,0)</f>
        <v>0</v>
      </c>
      <c r="K66" s="115">
        <f>IF(ISNUMBER(SEARCH('Карта учёта'!$B$17,Расходка[[#This Row],[Наименование расходного материала]])),MAX($K$1:K65)+1,0)</f>
        <v>0</v>
      </c>
      <c r="L66" s="115">
        <f>IF(ISNUMBER(SEARCH('Карта учёта'!$B$18,Расходка[[#This Row],[Наименование расходного материала]])),MAX($L$1:L65)+1,0)</f>
        <v>65</v>
      </c>
      <c r="M66" s="115">
        <f>IF(ISNUMBER(SEARCH('Карта учёта'!$B$19,Расходка[[#This Row],[Наименование расходного материала]])),MAX($M$1:M65)+1,0)</f>
        <v>65</v>
      </c>
      <c r="N66" s="115">
        <f>IF(ISNUMBER(SEARCH('Карта учёта'!$B$20,Расходка[[#This Row],[Наименование расходного материала]])),MAX($N$1:N65)+1,0)</f>
        <v>65</v>
      </c>
      <c r="O66" s="115">
        <f>IF(ISNUMBER(SEARCH('Карта учёта'!$B$21,Расходка[[#This Row],[Наименование расходного материала]])),MAX($O$1:O65)+1,0)</f>
        <v>65</v>
      </c>
      <c r="P66" s="115">
        <f>IF(ISNUMBER(SEARCH('Карта учёта'!$B$22,Расходка[[#This Row],[Наименование расходного материала]])),MAX($P$1:P65)+1,0)</f>
        <v>65</v>
      </c>
      <c r="Q66" s="115">
        <f>IF(ISNUMBER(SEARCH('Карта учёта'!$B$23,Расходка[[#This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6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учёта'!#REF!,Расходка[[#This Row],[Наименование расходного материала]])),MAX($H$1:H66)+1,0)</f>
        <v>0</v>
      </c>
      <c r="I67" s="195">
        <f>IF(ISNUMBER(SEARCH('Карта учёта'!#REF!,Расходка[[#This Row],[Наименование расходного материала]])),MAX($I$1:I66)+1,0)</f>
        <v>0</v>
      </c>
      <c r="J67" s="195">
        <f>IF(ISNUMBER(SEARCH('Карта учёта'!$B$16,Расходка[[#This Row],[Наименование расходного материала]])),MAX($J$1:J66)+1,0)</f>
        <v>0</v>
      </c>
      <c r="K67" s="195">
        <f>IF(ISNUMBER(SEARCH('Карта учёта'!$B$17,Расходка[[#This Row],[Наименование расходного материала]])),MAX($K$1:K66)+1,0)</f>
        <v>0</v>
      </c>
      <c r="L67" s="195">
        <f>IF(ISNUMBER(SEARCH('Карта учёта'!$B$18,Расходка[[#This Row],[Наименование расходного материала]])),MAX($L$1:L66)+1,0)</f>
        <v>66</v>
      </c>
      <c r="M67" s="195">
        <f>IF(ISNUMBER(SEARCH('Карта учёта'!$B$19,Расходка[[#This Row],[Наименование расходного материала]])),MAX($M$1:M66)+1,0)</f>
        <v>66</v>
      </c>
      <c r="N67" s="195">
        <f>IF(ISNUMBER(SEARCH('Карта учёта'!$B$20,Расходка[[#This Row],[Наименование расходного материала]])),MAX($N$1:N66)+1,0)</f>
        <v>66</v>
      </c>
      <c r="O67" s="195">
        <f>IF(ISNUMBER(SEARCH('Карта учёта'!$B$21,Расходка[[#This Row],[Наименование расходного материала]])),MAX($O$1:O66)+1,0)</f>
        <v>66</v>
      </c>
      <c r="P67" s="195">
        <f>IF(ISNUMBER(SEARCH('Карта учёта'!$B$22,Расходка[[#This Row],[Наименование расходного материала]])),MAX($P$1:P66)+1,0)</f>
        <v>66</v>
      </c>
      <c r="Q67" s="195">
        <f>IF(ISNUMBER(SEARCH('Карта учёта'!$B$23,Расходка[[#This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67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учёта'!#REF!,Расходка[[#This Row],[Наименование расходного материала]])),MAX($H$1:H67)+1,0)</f>
        <v>0</v>
      </c>
      <c r="I68" s="195">
        <f>IF(ISNUMBER(SEARCH('Карта учёта'!#REF!,Расходка[[#This Row],[Наименование расходного материала]])),MAX($I$1:I67)+1,0)</f>
        <v>0</v>
      </c>
      <c r="J68" s="195">
        <f>IF(ISNUMBER(SEARCH('Карта учёта'!$B$16,Расходка[[#This Row],[Наименование расходного материала]])),MAX($J$1:J67)+1,0)</f>
        <v>0</v>
      </c>
      <c r="K68" s="195">
        <f>IF(ISNUMBER(SEARCH('Карта учёта'!$B$17,Расходка[[#This Row],[Наименование расходного материала]])),MAX($K$1:K67)+1,0)</f>
        <v>0</v>
      </c>
      <c r="L68" s="195">
        <f>IF(ISNUMBER(SEARCH('Карта учёта'!$B$18,Расходка[[#This Row],[Наименование расходного материала]])),MAX($L$1:L67)+1,0)</f>
        <v>67</v>
      </c>
      <c r="M68" s="195">
        <f>IF(ISNUMBER(SEARCH('Карта учёта'!$B$19,Расходка[[#This Row],[Наименование расходного материала]])),MAX($M$1:M67)+1,0)</f>
        <v>67</v>
      </c>
      <c r="N68" s="195">
        <f>IF(ISNUMBER(SEARCH('Карта учёта'!$B$20,Расходка[[#This Row],[Наименование расходного материала]])),MAX($N$1:N67)+1,0)</f>
        <v>67</v>
      </c>
      <c r="O68" s="195">
        <f>IF(ISNUMBER(SEARCH('Карта учёта'!$B$21,Расходка[[#This Row],[Наименование расходного материала]])),MAX($O$1:O67)+1,0)</f>
        <v>67</v>
      </c>
      <c r="P68" s="195">
        <f>IF(ISNUMBER(SEARCH('Карта учёта'!$B$22,Расходка[[#This Row],[Наименование расходного материала]])),MAX($P$1:P67)+1,0)</f>
        <v>67</v>
      </c>
      <c r="Q68" s="195">
        <f>IF(ISNUMBER(SEARCH('Карта учёта'!$B$23,Расходка[[#This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8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1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учёта'!#REF!,Расходка[[#This Row],[Наименование расходного материала]])),MAX($H$1:H68)+1,0)</f>
        <v>0</v>
      </c>
      <c r="I69" s="195">
        <f>IF(ISNUMBER(SEARCH('Карта учёта'!#REF!,Расходка[[#This Row],[Наименование расходного материала]])),MAX($I$1:I68)+1,0)</f>
        <v>0</v>
      </c>
      <c r="J69" s="195">
        <f>IF(ISNUMBER(SEARCH('Карта учёта'!$B$16,Расходка[[#This Row],[Наименование расходного материала]])),MAX($J$1:J68)+1,0)</f>
        <v>0</v>
      </c>
      <c r="K69" s="195">
        <f>IF(ISNUMBER(SEARCH('Карта учёта'!$B$17,Расходка[[#This Row],[Наименование расходного материала]])),MAX($K$1:K68)+1,0)</f>
        <v>0</v>
      </c>
      <c r="L69" s="195">
        <f>IF(ISNUMBER(SEARCH('Карта учёта'!$B$18,Расходка[[#This Row],[Наименование расходного материала]])),MAX($L$1:L68)+1,0)</f>
        <v>68</v>
      </c>
      <c r="M69" s="195">
        <f>IF(ISNUMBER(SEARCH('Карта учёта'!$B$19,Расходка[[#This Row],[Наименование расходного материала]])),MAX($M$1:M68)+1,0)</f>
        <v>68</v>
      </c>
      <c r="N69" s="195">
        <f>IF(ISNUMBER(SEARCH('Карта учёта'!$B$20,Расходка[[#This Row],[Наименование расходного материала]])),MAX($N$1:N68)+1,0)</f>
        <v>68</v>
      </c>
      <c r="O69" s="195">
        <f>IF(ISNUMBER(SEARCH('Карта учёта'!$B$21,Расходка[[#This Row],[Наименование расходного материала]])),MAX($O$1:O68)+1,0)</f>
        <v>68</v>
      </c>
      <c r="P69" s="195">
        <f>IF(ISNUMBER(SEARCH('Карта учёта'!$B$22,Расходка[[#This Row],[Наименование расходного материала]])),MAX($P$1:P68)+1,0)</f>
        <v>68</v>
      </c>
      <c r="Q69" s="195">
        <f>IF(ISNUMBER(SEARCH('Карта учёта'!$B$23,Расходка[[#This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9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учёта'!#REF!,Расходка[[#This Row],[Наименование расходного материала]])),MAX($H$1:H69)+1,0)</f>
        <v>0</v>
      </c>
      <c r="I70" s="195">
        <f>IF(ISNUMBER(SEARCH('Карта учёта'!#REF!,Расходка[[#This Row],[Наименование расходного материала]])),MAX($I$1:I69)+1,0)</f>
        <v>0</v>
      </c>
      <c r="J70" s="195">
        <f>IF(ISNUMBER(SEARCH('Карта учёта'!$B$16,Расходка[[#This Row],[Наименование расходного материала]])),MAX($J$1:J69)+1,0)</f>
        <v>0</v>
      </c>
      <c r="K70" s="195">
        <f>IF(ISNUMBER(SEARCH('Карта учёта'!$B$17,Расходка[[#This Row],[Наименование расходного материала]])),MAX($K$1:K69)+1,0)</f>
        <v>0</v>
      </c>
      <c r="L70" s="195">
        <f>IF(ISNUMBER(SEARCH('Карта учёта'!$B$18,Расходка[[#This Row],[Наименование расходного материала]])),MAX($L$1:L69)+1,0)</f>
        <v>69</v>
      </c>
      <c r="M70" s="195">
        <f>IF(ISNUMBER(SEARCH('Карта учёта'!$B$19,Расходка[[#This Row],[Наименование расходного материала]])),MAX($M$1:M69)+1,0)</f>
        <v>69</v>
      </c>
      <c r="N70" s="195">
        <f>IF(ISNUMBER(SEARCH('Карта учёта'!$B$20,Расходка[[#This Row],[Наименование расходного материала]])),MAX($N$1:N69)+1,0)</f>
        <v>69</v>
      </c>
      <c r="O70" s="195">
        <f>IF(ISNUMBER(SEARCH('Карта учёта'!$B$21,Расходка[[#This Row],[Наименование расходного материала]])),MAX($O$1:O69)+1,0)</f>
        <v>69</v>
      </c>
      <c r="P70" s="195">
        <f>IF(ISNUMBER(SEARCH('Карта учёта'!$B$22,Расходка[[#This Row],[Наименование расходного материала]])),MAX($P$1:P69)+1,0)</f>
        <v>69</v>
      </c>
      <c r="Q70" s="195">
        <f>IF(ISNUMBER(SEARCH('Карта учёта'!$B$23,Расходка[[#This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0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учёта'!#REF!,Расходка[[#This Row],[Наименование расходного материала]])),MAX($H$1:H70)+1,0)</f>
        <v>0</v>
      </c>
      <c r="I71" s="195">
        <f>IF(ISNUMBER(SEARCH('Карта учёта'!#REF!,Расходка[[#This Row],[Наименование расходного материала]])),MAX($I$1:I70)+1,0)</f>
        <v>0</v>
      </c>
      <c r="J71" s="195">
        <f>IF(ISNUMBER(SEARCH('Карта учёта'!$B$16,Расходка[[#This Row],[Наименование расходного материала]])),MAX($J$1:J70)+1,0)</f>
        <v>0</v>
      </c>
      <c r="K71" s="195">
        <f>IF(ISNUMBER(SEARCH('Карта учёта'!$B$17,Расходка[[#This Row],[Наименование расходного материала]])),MAX($K$1:K70)+1,0)</f>
        <v>0</v>
      </c>
      <c r="L71" s="195">
        <f>IF(ISNUMBER(SEARCH('Карта учёта'!$B$18,Расходка[[#This Row],[Наименование расходного материала]])),MAX($L$1:L70)+1,0)</f>
        <v>70</v>
      </c>
      <c r="M71" s="195">
        <f>IF(ISNUMBER(SEARCH('Карта учёта'!$B$19,Расходка[[#This Row],[Наименование расходного материала]])),MAX($M$1:M70)+1,0)</f>
        <v>70</v>
      </c>
      <c r="N71" s="195">
        <f>IF(ISNUMBER(SEARCH('Карта учёта'!$B$20,Расходка[[#This Row],[Наименование расходного материала]])),MAX($N$1:N70)+1,0)</f>
        <v>70</v>
      </c>
      <c r="O71" s="195">
        <f>IF(ISNUMBER(SEARCH('Карта учёта'!$B$21,Расходка[[#This Row],[Наименование расходного материала]])),MAX($O$1:O70)+1,0)</f>
        <v>70</v>
      </c>
      <c r="P71" s="195">
        <f>IF(ISNUMBER(SEARCH('Карта учёта'!$B$22,Расходка[[#This Row],[Наименование расходного материала]])),MAX($P$1:P70)+1,0)</f>
        <v>70</v>
      </c>
      <c r="Q71" s="195">
        <f>IF(ISNUMBER(SEARCH('Карта учёта'!$B$23,Расходка[[#This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учёта'!#REF!,Расходка[[#This Row],[Наименование расходного материала]])),MAX($H$1:H71)+1,0)</f>
        <v>0</v>
      </c>
      <c r="I72" s="195">
        <f>IF(ISNUMBER(SEARCH('Карта учёта'!#REF!,Расходка[[#This Row],[Наименование расходного материала]])),MAX($I$1:I71)+1,0)</f>
        <v>0</v>
      </c>
      <c r="J72" s="195">
        <f>IF(ISNUMBER(SEARCH('Карта учёта'!$B$16,Расходка[[#This Row],[Наименование расходного материала]])),MAX($J$1:J71)+1,0)</f>
        <v>0</v>
      </c>
      <c r="K72" s="195">
        <f>IF(ISNUMBER(SEARCH('Карта учёта'!$B$17,Расходка[[#This Row],[Наименование расходного материала]])),MAX($K$1:K71)+1,0)</f>
        <v>0</v>
      </c>
      <c r="L72" s="195">
        <f>IF(ISNUMBER(SEARCH('Карта учёта'!$B$18,Расходка[[#This Row],[Наименование расходного материала]])),MAX($L$1:L71)+1,0)</f>
        <v>71</v>
      </c>
      <c r="M72" s="195">
        <f>IF(ISNUMBER(SEARCH('Карта учёта'!$B$19,Расходка[[#This Row],[Наименование расходного материала]])),MAX($M$1:M71)+1,0)</f>
        <v>71</v>
      </c>
      <c r="N72" s="195">
        <f>IF(ISNUMBER(SEARCH('Карта учёта'!$B$20,Расходка[[#This Row],[Наименование расходного материала]])),MAX($N$1:N71)+1,0)</f>
        <v>71</v>
      </c>
      <c r="O72" s="195">
        <f>IF(ISNUMBER(SEARCH('Карта учёта'!$B$21,Расходка[[#This Row],[Наименование расходного материала]])),MAX($O$1:O71)+1,0)</f>
        <v>71</v>
      </c>
      <c r="P72" s="195">
        <f>IF(ISNUMBER(SEARCH('Карта учёта'!$B$22,Расходка[[#This Row],[Наименование расходного материала]])),MAX($P$1:P71)+1,0)</f>
        <v>71</v>
      </c>
      <c r="Q72" s="195">
        <f>IF(ISNUMBER(SEARCH('Карта учёта'!$B$23,Расходка[[#This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учёта'!#REF!,Расходка[[#This Row],[Наименование расходного материала]])),MAX($H$1:H72)+1,0)</f>
        <v>0</v>
      </c>
      <c r="I73" s="195">
        <f>IF(ISNUMBER(SEARCH('Карта учёта'!#REF!,Расходка[[#This Row],[Наименование расходного материала]])),MAX($I$1:I72)+1,0)</f>
        <v>0</v>
      </c>
      <c r="J73" s="195">
        <f>IF(ISNUMBER(SEARCH('Карта учёта'!$B$16,Расходка[[#This Row],[Наименование расходного материала]])),MAX($J$1:J72)+1,0)</f>
        <v>0</v>
      </c>
      <c r="K73" s="195">
        <f>IF(ISNUMBER(SEARCH('Карта учёта'!$B$17,Расходка[[#This Row],[Наименование расходного материала]])),MAX($K$1:K72)+1,0)</f>
        <v>0</v>
      </c>
      <c r="L73" s="195">
        <f>IF(ISNUMBER(SEARCH('Карта учёта'!$B$18,Расходка[[#This Row],[Наименование расходного материала]])),MAX($L$1:L72)+1,0)</f>
        <v>72</v>
      </c>
      <c r="M73" s="195">
        <f>IF(ISNUMBER(SEARCH('Карта учёта'!$B$19,Расходка[[#This Row],[Наименование расходного материала]])),MAX($M$1:M72)+1,0)</f>
        <v>72</v>
      </c>
      <c r="N73" s="195">
        <f>IF(ISNUMBER(SEARCH('Карта учёта'!$B$20,Расходка[[#This Row],[Наименование расходного материала]])),MAX($N$1:N72)+1,0)</f>
        <v>72</v>
      </c>
      <c r="O73" s="195">
        <f>IF(ISNUMBER(SEARCH('Карта учёта'!$B$21,Расходка[[#This Row],[Наименование расходного материала]])),MAX($O$1:O72)+1,0)</f>
        <v>72</v>
      </c>
      <c r="P73" s="195">
        <f>IF(ISNUMBER(SEARCH('Карта учёта'!$B$22,Расходка[[#This Row],[Наименование расходного материала]])),MAX($P$1:P72)+1,0)</f>
        <v>72</v>
      </c>
      <c r="Q73" s="195">
        <f>IF(ISNUMBER(SEARCH('Карта учёта'!$B$23,Расходка[[#This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учёта'!#REF!,Расходка[[#This Row],[Наименование расходного материала]])),MAX($H$1:H73)+1,0)</f>
        <v>0</v>
      </c>
      <c r="I74" s="195">
        <f>IF(ISNUMBER(SEARCH('Карта учёта'!#REF!,Расходка[[#This Row],[Наименование расходного материала]])),MAX($I$1:I73)+1,0)</f>
        <v>0</v>
      </c>
      <c r="J74" s="195">
        <f>IF(ISNUMBER(SEARCH('Карта учёта'!$B$16,Расходка[[#This Row],[Наименование расходного материала]])),MAX($J$1:J73)+1,0)</f>
        <v>0</v>
      </c>
      <c r="K74" s="195">
        <f>IF(ISNUMBER(SEARCH('Карта учёта'!$B$17,Расходка[[#This Row],[Наименование расходного материала]])),MAX($K$1:K73)+1,0)</f>
        <v>0</v>
      </c>
      <c r="L74" s="195">
        <f>IF(ISNUMBER(SEARCH('Карта учёта'!$B$18,Расходка[[#This Row],[Наименование расходного материала]])),MAX($L$1:L73)+1,0)</f>
        <v>73</v>
      </c>
      <c r="M74" s="195">
        <f>IF(ISNUMBER(SEARCH('Карта учёта'!$B$19,Расходка[[#This Row],[Наименование расходного материала]])),MAX($M$1:M73)+1,0)</f>
        <v>73</v>
      </c>
      <c r="N74" s="195">
        <f>IF(ISNUMBER(SEARCH('Карта учёта'!$B$20,Расходка[[#This Row],[Наименование расходного материала]])),MAX($N$1:N73)+1,0)</f>
        <v>73</v>
      </c>
      <c r="O74" s="195">
        <f>IF(ISNUMBER(SEARCH('Карта учёта'!$B$21,Расходка[[#This Row],[Наименование расходного материала]])),MAX($O$1:O73)+1,0)</f>
        <v>73</v>
      </c>
      <c r="P74" s="195">
        <f>IF(ISNUMBER(SEARCH('Карта учёта'!$B$22,Расходка[[#This Row],[Наименование расходного материала]])),MAX($P$1:P73)+1,0)</f>
        <v>73</v>
      </c>
      <c r="Q74" s="195">
        <f>IF(ISNUMBER(SEARCH('Карта учёта'!$B$23,Расходка[[#This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4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учёта'!#REF!,Расходка[[#This Row],[Наименование расходного материала]])),MAX($H$1:H74)+1,0)</f>
        <v>0</v>
      </c>
      <c r="I75" s="195">
        <f>IF(ISNUMBER(SEARCH('Карта учёта'!#REF!,Расходка[[#This Row],[Наименование расходного материала]])),MAX($I$1:I74)+1,0)</f>
        <v>0</v>
      </c>
      <c r="J75" s="195">
        <f>IF(ISNUMBER(SEARCH('Карта учёта'!$B$16,Расходка[[#This Row],[Наименование расходного материала]])),MAX($J$1:J74)+1,0)</f>
        <v>0</v>
      </c>
      <c r="K75" s="195">
        <f>IF(ISNUMBER(SEARCH('Карта учёта'!$B$17,Расходка[[#This Row],[Наименование расходного материала]])),MAX($K$1:K74)+1,0)</f>
        <v>0</v>
      </c>
      <c r="L75" s="195">
        <f>IF(ISNUMBER(SEARCH('Карта учёта'!$B$18,Расходка[[#This Row],[Наименование расходного материала]])),MAX($L$1:L74)+1,0)</f>
        <v>74</v>
      </c>
      <c r="M75" s="195">
        <f>IF(ISNUMBER(SEARCH('Карта учёта'!$B$19,Расходка[[#This Row],[Наименование расходного материала]])),MAX($M$1:M74)+1,0)</f>
        <v>74</v>
      </c>
      <c r="N75" s="195">
        <f>IF(ISNUMBER(SEARCH('Карта учёта'!$B$20,Расходка[[#This Row],[Наименование расходного материала]])),MAX($N$1:N74)+1,0)</f>
        <v>74</v>
      </c>
      <c r="O75" s="195">
        <f>IF(ISNUMBER(SEARCH('Карта учёта'!$B$21,Расходка[[#This Row],[Наименование расходного материала]])),MAX($O$1:O74)+1,0)</f>
        <v>74</v>
      </c>
      <c r="P75" s="195">
        <f>IF(ISNUMBER(SEARCH('Карта учёта'!$B$22,Расходка[[#This Row],[Наименование расходного материала]])),MAX($P$1:P74)+1,0)</f>
        <v>74</v>
      </c>
      <c r="Q75" s="195">
        <f>IF(ISNUMBER(SEARCH('Карта учёта'!$B$23,Расходка[[#This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5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учёта'!#REF!,Расходка[[#This Row],[Наименование расходного материала]])),MAX($H$1:H75)+1,0)</f>
        <v>0</v>
      </c>
      <c r="I76" s="195">
        <f>IF(ISNUMBER(SEARCH('Карта учёта'!#REF!,Расходка[[#This Row],[Наименование расходного материала]])),MAX($I$1:I75)+1,0)</f>
        <v>0</v>
      </c>
      <c r="J76" s="195">
        <f>IF(ISNUMBER(SEARCH('Карта учёта'!$B$16,Расходка[[#This Row],[Наименование расходного материала]])),MAX($J$1:J75)+1,0)</f>
        <v>0</v>
      </c>
      <c r="K76" s="195">
        <f>IF(ISNUMBER(SEARCH('Карта учёта'!$B$17,Расходка[[#This Row],[Наименование расходного материала]])),MAX($K$1:K75)+1,0)</f>
        <v>0</v>
      </c>
      <c r="L76" s="195">
        <f>IF(ISNUMBER(SEARCH('Карта учёта'!$B$18,Расходка[[#This Row],[Наименование расходного материала]])),MAX($L$1:L75)+1,0)</f>
        <v>75</v>
      </c>
      <c r="M76" s="195">
        <f>IF(ISNUMBER(SEARCH('Карта учёта'!$B$19,Расходка[[#This Row],[Наименование расходного материала]])),MAX($M$1:M75)+1,0)</f>
        <v>75</v>
      </c>
      <c r="N76" s="195">
        <f>IF(ISNUMBER(SEARCH('Карта учёта'!$B$20,Расходка[[#This Row],[Наименование расходного материала]])),MAX($N$1:N75)+1,0)</f>
        <v>75</v>
      </c>
      <c r="O76" s="195">
        <f>IF(ISNUMBER(SEARCH('Карта учёта'!$B$21,Расходка[[#This Row],[Наименование расходного материала]])),MAX($O$1:O75)+1,0)</f>
        <v>75</v>
      </c>
      <c r="P76" s="195">
        <f>IF(ISNUMBER(SEARCH('Карта учёта'!$B$22,Расходка[[#This Row],[Наименование расходного материала]])),MAX($P$1:P75)+1,0)</f>
        <v>75</v>
      </c>
      <c r="Q76" s="195">
        <f>IF(ISNUMBER(SEARCH('Карта учёта'!$B$23,Расходка[[#This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6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учёта'!#REF!,Расходка[[#This Row],[Наименование расходного материала]])),MAX($H$1:H76)+1,0)</f>
        <v>0</v>
      </c>
      <c r="I77" s="195">
        <f>IF(ISNUMBER(SEARCH('Карта учёта'!#REF!,Расходка[[#This Row],[Наименование расходного материала]])),MAX($I$1:I76)+1,0)</f>
        <v>0</v>
      </c>
      <c r="J77" s="195">
        <f>IF(ISNUMBER(SEARCH('Карта учёта'!$B$16,Расходка[[#This Row],[Наименование расходного материала]])),MAX($J$1:J76)+1,0)</f>
        <v>0</v>
      </c>
      <c r="K77" s="195">
        <f>IF(ISNUMBER(SEARCH('Карта учёта'!$B$17,Расходка[[#This Row],[Наименование расходного материала]])),MAX($K$1:K76)+1,0)</f>
        <v>0</v>
      </c>
      <c r="L77" s="195">
        <f>IF(ISNUMBER(SEARCH('Карта учёта'!$B$18,Расходка[[#This Row],[Наименование расходного материала]])),MAX($L$1:L76)+1,0)</f>
        <v>76</v>
      </c>
      <c r="M77" s="195">
        <f>IF(ISNUMBER(SEARCH('Карта учёта'!$B$19,Расходка[[#This Row],[Наименование расходного материала]])),MAX($M$1:M76)+1,0)</f>
        <v>76</v>
      </c>
      <c r="N77" s="195">
        <f>IF(ISNUMBER(SEARCH('Карта учёта'!$B$20,Расходка[[#This Row],[Наименование расходного материала]])),MAX($N$1:N76)+1,0)</f>
        <v>76</v>
      </c>
      <c r="O77" s="195">
        <f>IF(ISNUMBER(SEARCH('Карта учёта'!$B$21,Расходка[[#This Row],[Наименование расходного материала]])),MAX($O$1:O76)+1,0)</f>
        <v>76</v>
      </c>
      <c r="P77" s="195">
        <f>IF(ISNUMBER(SEARCH('Карта учёта'!$B$22,Расходка[[#This Row],[Наименование расходного материала]])),MAX($P$1:P76)+1,0)</f>
        <v>76</v>
      </c>
      <c r="Q77" s="195">
        <f>IF(ISNUMBER(SEARCH('Карта учёта'!$B$23,Расходка[[#This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7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учёта'!#REF!,Расходка[[#This Row],[Наименование расходного материала]])),MAX($H$1:H77)+1,0)</f>
        <v>0</v>
      </c>
      <c r="I78" s="195">
        <f>IF(ISNUMBER(SEARCH('Карта учёта'!#REF!,Расходка[[#This Row],[Наименование расходного материала]])),MAX($I$1:I77)+1,0)</f>
        <v>0</v>
      </c>
      <c r="J78" s="195">
        <f>IF(ISNUMBER(SEARCH('Карта учёта'!$B$16,Расходка[[#This Row],[Наименование расходного материала]])),MAX($J$1:J77)+1,0)</f>
        <v>0</v>
      </c>
      <c r="K78" s="195">
        <f>IF(ISNUMBER(SEARCH('Карта учёта'!$B$17,Расходка[[#This Row],[Наименование расходного материала]])),MAX($K$1:K77)+1,0)</f>
        <v>0</v>
      </c>
      <c r="L78" s="195">
        <f>IF(ISNUMBER(SEARCH('Карта учёта'!$B$18,Расходка[[#This Row],[Наименование расходного материала]])),MAX($L$1:L77)+1,0)</f>
        <v>77</v>
      </c>
      <c r="M78" s="195">
        <f>IF(ISNUMBER(SEARCH('Карта учёта'!$B$19,Расходка[[#This Row],[Наименование расходного материала]])),MAX($M$1:M77)+1,0)</f>
        <v>77</v>
      </c>
      <c r="N78" s="195">
        <f>IF(ISNUMBER(SEARCH('Карта учёта'!$B$20,Расходка[[#This Row],[Наименование расходного материала]])),MAX($N$1:N77)+1,0)</f>
        <v>77</v>
      </c>
      <c r="O78" s="195">
        <f>IF(ISNUMBER(SEARCH('Карта учёта'!$B$21,Расходка[[#This Row],[Наименование расходного материала]])),MAX($O$1:O77)+1,0)</f>
        <v>77</v>
      </c>
      <c r="P78" s="195">
        <f>IF(ISNUMBER(SEARCH('Карта учёта'!$B$22,Расходка[[#This Row],[Наименование расходного материала]])),MAX($P$1:P77)+1,0)</f>
        <v>77</v>
      </c>
      <c r="Q78" s="195">
        <f>IF(ISNUMBER(SEARCH('Карта учёта'!$B$23,Расходка[[#This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8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6" zoomScale="90" zoomScaleNormal="90" workbookViewId="0">
      <selection activeCell="C59" sqref="C5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303</v>
      </c>
      <c r="B56" t="s">
        <v>535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342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367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2024-12-07T09:44:24Z</cp:lastPrinted>
  <dcterms:created xsi:type="dcterms:W3CDTF">2015-06-05T18:19:34Z</dcterms:created>
  <dcterms:modified xsi:type="dcterms:W3CDTF">2024-12-10T09:03:21Z</dcterms:modified>
</cp:coreProperties>
</file>