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W2" i="1"/>
  <c r="I78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46" i="1" l="1"/>
  <c r="W67" i="1"/>
  <c r="W39" i="1"/>
  <c r="U55" i="1"/>
  <c r="U51" i="1"/>
  <c r="W60" i="1"/>
  <c r="W45" i="1"/>
  <c r="W62" i="1"/>
  <c r="W78" i="1"/>
  <c r="U69" i="1"/>
  <c r="W58" i="1"/>
  <c r="W56" i="1"/>
  <c r="W74" i="1"/>
  <c r="W65" i="1"/>
  <c r="W64" i="1"/>
  <c r="W57" i="1"/>
  <c r="W77" i="1"/>
  <c r="U44" i="1"/>
  <c r="U46" i="1"/>
  <c r="U60" i="1"/>
  <c r="U42" i="1"/>
  <c r="U64" i="1"/>
  <c r="W54" i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70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56" i="1" l="1"/>
  <c r="T40" i="1"/>
  <c r="T8" i="1"/>
  <c r="T6" i="1"/>
  <c r="T9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<sst xmlns="http://schemas.openxmlformats.org/spreadsheetml/2006/main" count="907" uniqueCount="546">
  <si>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</si>
  <si>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</si>
  <si>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</si>
  <si>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</si>
  <si>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</si>
  <si>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</si>
  <si>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</si>
  <si>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</si>
  <si>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</si>
  <si>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</si>
  <si>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</si>
  <si>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</si>
  <si>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</si>
  <si>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</si>
  <si>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</si>
  <si>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</si>
  <si>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</si>
  <si>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</si>
  <si>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</si>
  <si>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</si>
  <si>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</si>
  <si>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</si>
  <si>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</si>
  <si>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</si>
  <si>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</si>
  <si>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</si>
  <si>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</si>
  <si>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</si>
  <si>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</si>
  <si>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</si>
  <si>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</si>
  <si>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</si>
  <si>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</si>
  <si>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</si>
  <si>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</si>
  <si>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</si>
  <si>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</si>
  <si>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</si>
  <si>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</si>
  <si>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</si>
  <si>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</si>
  <si>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</si>
  <si>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</si>
  <si>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</si>
  <si>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</si>
  <si>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</si>
  <si>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</si>
  <si>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</si>
  <si>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</si>
  <si>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</si>
  <si>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</si>
  <si>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</si>
  <si>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</si>
  <si>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</si>
  <si>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</si>
  <si>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</si>
  <si>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</si>
  <si>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</si>
  <si>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</si>
  <si>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</si>
  <si>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</si>
  <si>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</si>
  <si>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</si>
  <si>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</si>
  <si>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</si>
  <si>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</si>
  <si>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</si>
  <si>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</si>
  <si>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</si>
  <si>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</si>
  <si>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</si>
  <si>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</si>
  <si>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</si>
  <si>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</si>
  <si>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</si>
  <si>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</si>
  <si>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</si>
  <si>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</si>
  <si>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</si>
  <si>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</si>
  <si>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</si>
  <si>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</si>
  <si>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</si>
  <si>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</si>
  <si>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</si>
  <si>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</si>
  <si>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</si>
  <si>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</si>
  <si>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</si>
  <si>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</si>
  <si>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</si>
  <si>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</si>
  <si>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</si>
  <si>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</si>
  <si>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</si>
  <si>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</si>
  <si>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</si>
  <si>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</si>
  <si>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</si>
  <si>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</si>
  <si>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</si>
  <si>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</si>
  <si>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</si>
  <si>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</si>
  <si>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</si>
  <si>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</si>
  <si>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</si>
  <si>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</si>
  <si>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</si>
  <si>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</si>
  <si>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</si>
  <si>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</si>
  <si>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</si>
  <si>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</si>
  <si>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</si>
  <si>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</si>
  <si>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</si>
  <si>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</si>
  <si>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</si>
  <si>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</si>
  <si>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</si>
  <si>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</si>
  <si>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</si>
  <si>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</si>
  <si>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</si>
  <si>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</si>
  <si>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</si>
  <si>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</si>
  <si>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</si>
  <si>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</si>
  <si>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</si>
  <si>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</si>
  <si>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</si>
  <si>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</si>
  <si>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</si>
  <si>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</si>
  <si>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</si>
  <si>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</si>
  <si>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</si>
  <si>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</si>
  <si>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</si>
  <si>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</si>
  <si>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</si>
  <si>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</si>
  <si>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</si>
  <si>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</si>
  <si>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</si>
  <si>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</si>
  <si>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</si>
  <si>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</si>
  <si>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</si>
  <si>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</si>
  <si>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</si>
  <si>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</si>
  <si>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</si>
  <si>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</si>
  <si>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</si>
  <si>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</si>
  <si>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</si>
  <si>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</si>
  <si>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</si>
  <si>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</si>
  <si>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</si>
  <si>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</si>
  <si>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</si>
  <si>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</si>
  <si>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</si>
  <si>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</si>
  <si>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</si>
  <si>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</si>
  <si>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</si>
  <si>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</si>
  <si>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</si>
  <si>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</si>
  <si>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</si>
  <si>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</si>
  <si>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</si>
  <si>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</si>
  <si>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</si>
  <si>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</si>
  <si>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</si>
  <si>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</si>
  <si>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</si>
  <si>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</si>
  <si>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</si>
  <si>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</si>
  <si>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</si>
  <si>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</si>
  <si>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</si>
  <si>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</si>
  <si>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</si>
  <si>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</si>
  <si>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</si>
  <si>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</si>
  <si>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</si>
  <si>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</si>
  <si>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</si>
  <si>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</si>
  <si>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</si>
  <si>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</si>
  <si>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</si>
  <si>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</si>
  <si>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</si>
  <si>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</si>
  <si>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</si>
  <si>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</si>
  <si>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</si>
  <si>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</si>
  <si>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</si>
  <si>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</si>
  <si>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</si>
  <si>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</si>
  <si>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</si>
  <si>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</si>
  <si>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</si>
  <si>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</si>
  <si>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</si>
  <si>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</si>
  <si>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</si>
  <si>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</si>
  <si>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</si>
  <si>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</si>
  <si>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</si>
  <si>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</si>
  <si>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</si>
  <si>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</si>
  <si>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</si>
  <si>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</si>
  <si>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</si>
  <si>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</si>
  <si>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</si>
  <si>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</si>
  <si>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</si>
  <si>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</si>
  <si>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</si>
  <si>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</si>
  <si>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</si>
  <si>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</si>
  <si>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</si>
  <si>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</si>
  <si>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</si>
  <si>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</si>
  <si>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</si>
  <si>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</si>
  <si>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</si>
  <si>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</si>
  <si>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</si>
  <si>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</si>
  <si>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</si>
  <si>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</si>
  <si>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</si>
  <si>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</si>
  <si>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</si>
  <si>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</si>
  <si>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</si>
  <si>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</si>
  <si>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</si>
  <si>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</si>
  <si>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</si>
  <si>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</si>
  <si>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</si>
  <si>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</si>
  <si>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</si>
  <si>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</si>
  <si>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</si>
  <si>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</si>
  <si>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</si>
  <si>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</si>
  <si>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</si>
  <si>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</si>
  <si>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</si>
  <si>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</si>
  <si>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</si>
  <si>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</si>
  <si>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</si>
  <si>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</si>
  <si>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</si>
  <si>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</si>
  <si>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</si>
  <si>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</si>
  <si>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</si>
  <si>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</si>
  <si>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</si>
  <si>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</si>
  <si>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</si>
  <si>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</si>
  <si>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</si>
  <si>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</si>
  <si>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</si>
  <si>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</si>
  <si>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</si>
  <si>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</si>
  <si>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</si>
  <si>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</si>
  <si>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</si>
  <si>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</si>
  <si>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</si>
  <si>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</si>
  <si>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</si>
  <si>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</si>
  <si>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</si>
  <si>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</si>
  <si>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</si>
  <si>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</si>
  <si>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</si>
  <si>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</si>
  <si>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</si>
  <si>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</si>
  <si>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</si>
  <si>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</si>
  <si>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</si>
  <si>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</si>
  <si>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</si>
  <si>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</si>
  <si>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</si>
  <si>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</si>
  <si>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</si>
  <si>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</si>
  <si>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</si>
  <si>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</si>
  <si>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</si>
  <si>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</si>
  <si>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</si>
  <si>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</si>
  <si>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</si>
  <si>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</si>
  <si>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</si>
  <si>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</si>
  <si>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</si>
  <si>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</si>
  <si>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</si>
  <si>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</si>
  <si>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</si>
  <si>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</si>
  <si>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</si>
  <si>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</si>
  <si>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</si>
  <si>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</si>
  <si>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</si>
  <si>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</si>
  <si>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</si>
  <si>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</si>
  <si>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</si>
  <si>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</si>
  <si>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</si>
  <si>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</si>
  <si>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</si>
  <si>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</si>
  <si>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</si>
  <si>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</si>
  <si>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</si>
  <si>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</si>
  <si>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</si>
  <si>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</si>
  <si>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</si>
  <si>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</si>
  <si>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</si>
  <si>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</si>
  <si>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</si>
  <si>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</si>
  <si>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</si>
  <si>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</si>
  <si>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</si>
  <si>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</si>
  <si>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</si>
  <si>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</si>
  <si>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</si>
  <si>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</si>
  <si>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</si>
  <si>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</si>
  <si>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</si>
  <si>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</si>
  <si>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</si>
  <si>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</si>
  <si>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</si>
  <si>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</si>
  <si>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</si>
  <si>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</si>
  <si>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</si>
  <si>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</si>
  <si>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</si>
  <si>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</si>
  <si>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</si>
  <si>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</si>
  <si>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</si>
  <si>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</si>
  <si>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</si>
  <si>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</si>
  <si>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</si>
  <si>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</si>
  <si>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</si>
  <si>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</si>
  <si>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</si>
  <si>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</si>
  <si>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</si>
  <si>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</si>
  <si>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</si>
  <si>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</si>
  <si>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</si>
  <si>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</si>
  <si>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</si>
  <si>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</si>
  <si>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</si>
  <si>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</si>
  <si>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</si>
  <si>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</si>
  <si>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</si>
  <si>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</si>
  <si>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</si>
  <si>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</si>
  <si>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</si>
  <si>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</si>
  <si>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</si>
  <si>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</si>
  <si>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</si>
  <si>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</si>
  <si>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</si>
  <si>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</si>
  <si>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</si>
  <si>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</si>
  <si>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</si>
  <si>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</si>
  <si>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</si>
  <si>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</si>
  <si>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</si>
  <si>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</si>
  <si>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</si>
  <si>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</si>
  <si>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</si>
  <si>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</si>
  <si>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</si>
  <si>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</si>
  <si>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</si>
  <si>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</si>
  <si>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</si>
  <si>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</si>
  <si>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</si>
  <si>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</si>
  <si>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</si>
  <si>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</si>
  <si>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</si>
  <si>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</si>
  <si>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</si>
  <si>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</si>
  <si>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</si>
  <si>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</si>
  <si>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</si>
  <si>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</si>
  <si>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</si>
  <si>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</si>
  <si>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</si>
  <si>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</si>
  <si>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</si>
  <si>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</si>
  <si>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</si>
  <si>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</si>
  <si>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</si>
  <si>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</si>
  <si>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</si>
  <si>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</si>
  <si>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</si>
  <si>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</si>
  <si>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</si>
  <si>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</si>
  <si>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</si>
  <si>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</si>
  <si>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</si>
  <si>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</si>
  <si>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</si>
  <si>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</si>
  <si>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</si>
  <si>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</si>
  <si>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</si>
  <si>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</si>
  <si>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</si>
  <si>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</si>
  <si>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</si>
  <si>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</si>
  <si>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</si>
  <si>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</si>
  <si>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</si>
  <si>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</si>
  <si>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</si>
  <si>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</si>
  <si>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</si>
  <si>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</si>
  <si>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</si>
  <si>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</si>
  <si>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</si>
  <si>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</si>
  <si>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</si>
  <si>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</si>
  <si>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</si>
  <si>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</si>
  <si>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</si>
  <si>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</si>
  <si>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</si>
  <si>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</si>
  <si>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</si>
  <si>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</si>
  <si>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</si>
  <si>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</si>
  <si>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</si>
  <si>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</si>
  <si>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</si>
  <si>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</si>
  <si>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</si>
  <si>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</si>
  <si>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</si>
  <si>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</si>
  <si>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</si>
  <si>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</si>
  <si>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</si>
  <si>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</si>
  <si>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</si>
  <si>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</si>
  <si>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</si>
  <si>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</si>
  <si>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</si>
  <si>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</si>
  <si>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</si>
  <si>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</si>
  <si>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</si>
  <si>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</si>
  <si>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</si>
  <si>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</si>
  <si>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</si>
  <si>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</si>
  <si>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</si>
  <si>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</si>
  <si>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</si>
  <si>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</si>
  <si>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20 ml</t>
  </si>
  <si>
    <t>Совместно с д/кардиологом: с учетом клинических данных, ЭКГ и КАГ рекомендована реваскуляризация бассейна ПНА</t>
  </si>
  <si>
    <t>Правый</t>
  </si>
  <si>
    <t>Жильцов В.А.</t>
  </si>
  <si>
    <t>23:50</t>
  </si>
  <si>
    <t>Волженцева Ю.В.</t>
  </si>
  <si>
    <t>стеноз дист/3 30%</t>
  </si>
  <si>
    <t>умеренный кальциноз, неровности контуров устья,  стеноз проксимального сегмента 30% .  Антеградный кровоток  TIMI III.</t>
  </si>
  <si>
    <t>выраженный кальциноз проксимального и среднего сегментов, пролонгированный  субтотальный стеноз  проксимального сегмента,  на границе проксимального и среднего сегментов стеноз  60%, стеноз среднего сегмента 40%. Субтотальный стеноз устья ДВ1, диффузные стенотические измения ДВ на всем протяжении со стенозами до 70%. Диаметр не более 1,5 мм(артерия не стентабельна) Антеградный кровоток по ДВ и ПНА -  TIMI II. TTG1.</t>
  </si>
  <si>
    <t>умеренная s - извитость проксимального сегмента, стеноз среднего сегмента 80%, стеноз дистального сегмента 30%, стеноз устья ЗМЖВ 70%.  Антеградный кровоток  TIMI III.</t>
  </si>
  <si>
    <t>350 ml</t>
  </si>
  <si>
    <t xml:space="preserve">Устье ствола ЛКА катетеризировано проводниковым катетером Launcher EBU 3.5 6Fr. Коронарные проводники shunmei 0.7 (3 шт) проведены  в дистальный сегмент ПНА и ДВ. БК Artimes 2.5-15 выполнена ангиопластика субокклюзирующего стеноза проксимального сегмента ПНА. В зону среднего сегмента с покрытием 60% стеноза имплантирован DES, Resolute Integtity 2.75-22, давлением 14 атм. В зону проксимального сегмента с овераппингом  на предыдущий стент имплантирован DES, Resolute Integtity 3.0-34, давлением 14 атм. Постдилатация и оптимизация стентов БК Artimes 3.0-10  от 12 до 18 атм.  Дилатация устья ДВ и ячейки стента БК Artimes 1.25-20, давлением 12 атм.  На контрольных съёмках стенты раскрыты удовлетворительно, признаков краевых диссекций, тромбоза, экстравазации контрастного вещества не выявлено, кровоток по ПНА и ДВ востановлен до TIMI III, остаточный стеноз устья ДВ 80% (артерия не стентабельна из-за малого диаметра).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</si>
  <si>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 xml:space="preserve">1) Контроль места пункции, повязка на 6 ч. 2) Технически выполнимо стентированием ПКА. 3) Инфузия эптифибатида до 24 ч </t>
  </si>
  <si>
    <t>1,25 - 20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</si>
</sst>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1" zoomScaleNormal="100" zoomScaleSheetLayoutView="100" zoomScalePageLayoutView="90" workbookViewId="0">
      <selection activeCell="I43" sqref="I43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45746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0.47569444444444442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0.4826388888888889</v>
      </c>
      <c r="C10" s="54"/>
      <c r="D10" s="94" t="s">
        <v>173</v>
      </c>
      <c r="E10" s="92"/>
      <c r="F10" s="92"/>
      <c r="G10" s="23" t="s">
        <v>166</v>
      </c>
      <c r="H10" s="25"/>
    </row>
    <row r="11" spans="1:8" ht="17.25" thickTop="1" thickBot="1">
      <c r="A11" s="88" t="s">
        <v>192</v>
      </c>
      <c r="B11" s="202" t="s">
        <v>535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18803</v>
      </c>
      <c r="C12" s="11"/>
      <c r="D12" s="94" t="s">
        <v>302</v>
      </c>
      <c r="E12" s="92"/>
      <c r="F12" s="92"/>
      <c r="G12" s="23" t="s">
        <v>537</v>
      </c>
      <c r="H12" s="25"/>
    </row>
    <row r="13" spans="1:8" ht="15.75">
      <c r="A13" s="14" t="s">
        <v>10</v>
      </c>
      <c r="B13" s="29">
        <f>DATEDIF(B12,B8,"y")</f>
        <v>73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8725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12100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22.99</v>
      </c>
    </row>
    <row r="18" spans="1:8" ht="14.45" customHeight="1">
      <c r="A18" s="56" t="s">
        <v>188</v>
      </c>
      <c r="B18" s="86" t="s">
        <v>534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538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55" t="s">
        <v>540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541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533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221</v>
      </c>
      <c r="D8" s="244"/>
      <c r="E8" s="244"/>
      <c r="F8" s="189">
        <v>2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45746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0.4826388888888889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0.53472222222222221</v>
      </c>
      <c r="C14" s="11"/>
      <c r="D14" s="94" t="s">
        <v>173</v>
      </c>
      <c r="E14" s="92"/>
      <c r="F14" s="92"/>
      <c r="G14" s="79" t="str">
        <f>КАГ!G10</f>
        <v>Стрельникова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5.2083333333333315E-2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Жильцов В.А.</v>
      </c>
      <c r="C16" s="199">
        <f>LEN(КАГ!B11)</f>
        <v>12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18803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73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8725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22.99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1" t="s">
        <v>543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532</v>
      </c>
      <c r="C40" s="119"/>
      <c r="D40" s="256" t="s">
        <v>544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542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D3" sqref="D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стеноз дист/3 30%
Бассейн ПНА:   выраженный кальциноз проксимального и среднего сегментов, пролонгированный  субтотальный стеноз  проксимального сегмента,  на границе проксимального и среднего сегментов стеноз  60%, стеноз среднего сегмента 40%. Субтотальный стеноз устья ДВ1, диффузные стенотические измения ДВ на всем протяжении со стенозами до 70%. Диаметр не более 1,5 мм(артерия не стентабельна) Антеградный кровоток по ДВ и ПНА -  TIMI II. TTG1.
Бассейн  ОА:   умеренный кальциноз, неровности контуров устья,  стеноз проксимального сегмента 30% .  Антеградный кровоток  TIMI III.
Бассейн ПКА:   умеренная s - извитость проксимального сегмента, стеноз среднего сегмента 80%, стеноз дистального сегмента 30%, стеноз устья ЗМЖВ 70%.  Антеградный кровоток 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3" sqref="B23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45746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Жильцов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18803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73</v>
      </c>
    </row>
    <row r="7" spans="1:4">
      <c r="A7" s="37"/>
      <c r="B7"/>
      <c r="C7" s="100" t="s">
        <v>12</v>
      </c>
      <c r="D7" s="102">
        <f>КАГ!$B$14</f>
        <v>8725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45746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3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529</v>
      </c>
      <c r="C16" s="134" t="s">
        <v>545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529</v>
      </c>
      <c r="C17" s="134" t="s">
        <v>408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530</v>
      </c>
      <c r="C18" s="134" t="s">
        <v>490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322</v>
      </c>
      <c r="C19" s="181" t="s">
        <v>447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4" t="s">
        <v>322</v>
      </c>
      <c r="C20" s="134" t="s">
        <v>459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Y16" sqref="Y1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7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Artimes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>Apollo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1</v>
      </c>
      <c r="I13" s="115">
        <f>IF(ISNUMBER(SEARCH('Карта учёта'!$B$17,Расходка[[#This Row],[Наименование расходного материала]])),MAX($I$1:I12)+1,0)</f>
        <v>1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1</v>
      </c>
      <c r="L62" s="115">
        <f>IF(ISNUMBER(SEARCH('Карта учёта'!$B$20,Расходка[[#This Row],[Наименование расходного материала]])),MAX($L$1:L61)+1,0)</f>
        <v>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2025-03-30T10:24:04Z</cp:lastPrinted>
  <dcterms:created xsi:type="dcterms:W3CDTF">2015-06-05T18:19:34Z</dcterms:created>
  <dcterms:modified xsi:type="dcterms:W3CDTF">2025-03-30T10:27:42Z</dcterms:modified>
</cp:coreProperties>
</file>