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B13" i="9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4" i="1" l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62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74" i="1"/>
  <c r="V70" i="1"/>
  <c r="V42" i="1"/>
  <c r="V73" i="1"/>
  <c r="V52" i="1"/>
  <c r="V49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45" i="1" l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Y2" i="1"/>
  <c r="T9" i="1" l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43" i="1"/>
  <c r="Y14" i="1"/>
  <c r="Y59" i="1"/>
  <c r="Y40" i="1"/>
  <c r="Y52" i="1"/>
  <c r="Y49" i="1"/>
  <c r="Y68" i="1"/>
  <c r="Y62" i="1"/>
  <c r="Y55" i="1"/>
  <c r="Y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75" i="1" l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<sst xmlns="http://schemas.openxmlformats.org/spreadsheetml/2006/main" count="900" uniqueCount="544">
  <si>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</si>
  <si>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</si>
  <si>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</si>
  <si>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</si>
  <si>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</si>
  <si>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</si>
  <si>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</si>
  <si>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</si>
  <si>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</si>
  <si>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</si>
  <si>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</si>
  <si>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</si>
  <si>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</si>
  <si>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</si>
  <si>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</si>
  <si>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</si>
  <si>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</si>
  <si>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</si>
  <si>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</si>
  <si>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</si>
  <si>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</si>
  <si>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</si>
  <si>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</si>
  <si>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</si>
  <si>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</si>
  <si>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</si>
  <si>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</si>
  <si>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</si>
  <si>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</si>
  <si>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</si>
  <si>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</si>
  <si>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</si>
  <si>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</si>
  <si>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</si>
  <si>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</si>
  <si>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</si>
  <si>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</si>
  <si>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</si>
  <si>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</si>
  <si>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</si>
  <si>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</si>
  <si>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</si>
  <si>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</si>
  <si>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</si>
  <si>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</si>
  <si>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</si>
  <si>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</si>
  <si>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</si>
  <si>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</si>
  <si>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</si>
  <si>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</si>
  <si>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</si>
  <si>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</si>
  <si>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</si>
  <si>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</si>
  <si>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</si>
  <si>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</si>
  <si>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</si>
  <si>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</si>
  <si>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</si>
  <si>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</si>
  <si>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</si>
  <si>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</si>
  <si>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</si>
  <si>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</si>
  <si>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</si>
  <si>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</si>
  <si>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</si>
  <si>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</si>
  <si>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</si>
  <si>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</si>
  <si>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</si>
  <si>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</si>
  <si>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</si>
  <si>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</si>
  <si>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</si>
  <si>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</si>
  <si>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</si>
  <si>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</si>
  <si>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</si>
  <si>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</si>
  <si>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</si>
  <si>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</si>
  <si>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</si>
  <si>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</si>
  <si>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</si>
  <si>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</si>
  <si>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</si>
  <si>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</si>
  <si>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</si>
  <si>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</si>
  <si>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</si>
  <si>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</si>
  <si>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</si>
  <si>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</si>
  <si>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</si>
  <si>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</si>
  <si>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</si>
  <si>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</si>
  <si>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</si>
  <si>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</si>
  <si>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</si>
  <si>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</si>
  <si>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</si>
  <si>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</si>
  <si>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</si>
  <si>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</si>
  <si>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</si>
  <si>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</si>
  <si>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</si>
  <si>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</si>
  <si>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</si>
  <si>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</si>
  <si>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</si>
  <si>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</si>
  <si>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</si>
  <si>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</si>
  <si>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</si>
  <si>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</si>
  <si>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</si>
  <si>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</si>
  <si>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</si>
  <si>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</si>
  <si>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</si>
  <si>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</si>
  <si>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</si>
  <si>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</si>
  <si>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</si>
  <si>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</si>
  <si>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</si>
  <si>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</si>
  <si>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</si>
  <si>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</si>
  <si>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</si>
  <si>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</si>
  <si>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</si>
  <si>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</si>
  <si>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</si>
  <si>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</si>
  <si>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</si>
  <si>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</si>
  <si>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</si>
  <si>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</si>
  <si>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</si>
  <si>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</si>
  <si>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</si>
  <si>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</si>
  <si>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</si>
  <si>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</si>
  <si>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</si>
  <si>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</si>
  <si>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</si>
  <si>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</si>
  <si>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</si>
  <si>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</si>
  <si>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</si>
  <si>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</si>
  <si>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</si>
  <si>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</si>
  <si>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</si>
  <si>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</si>
  <si>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</si>
  <si>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</si>
  <si>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</si>
  <si>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</si>
  <si>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</si>
  <si>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</si>
  <si>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</si>
  <si>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</si>
  <si>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</si>
  <si>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</si>
  <si>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</si>
  <si>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</si>
  <si>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</si>
  <si>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</si>
  <si>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</si>
  <si>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</si>
  <si>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</si>
  <si>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</si>
  <si>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</si>
  <si>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</si>
  <si>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</si>
  <si>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</si>
  <si>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</si>
  <si>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</si>
  <si>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</si>
  <si>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</si>
  <si>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</si>
  <si>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</si>
  <si>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</si>
  <si>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</si>
  <si>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</si>
  <si>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</si>
  <si>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</si>
  <si>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</si>
  <si>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</si>
  <si>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</si>
  <si>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</si>
  <si>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</si>
  <si>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</si>
  <si>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</si>
  <si>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</si>
  <si>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</si>
  <si>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</si>
  <si>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</si>
  <si>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</si>
  <si>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</si>
  <si>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</si>
  <si>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</si>
  <si>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</si>
  <si>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</si>
  <si>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</si>
  <si>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</si>
  <si>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</si>
  <si>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</si>
  <si>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</si>
  <si>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</si>
  <si>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</si>
  <si>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</si>
  <si>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</si>
  <si>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</si>
  <si>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</si>
  <si>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</si>
  <si>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</si>
  <si>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</si>
  <si>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</si>
  <si>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</si>
  <si>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</si>
  <si>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</si>
  <si>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</si>
  <si>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</si>
  <si>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</si>
  <si>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</si>
  <si>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</si>
  <si>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</si>
  <si>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</si>
  <si>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</si>
  <si>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</si>
  <si>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</si>
  <si>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</si>
  <si>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</si>
  <si>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</si>
  <si>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</si>
  <si>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</si>
  <si>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</si>
  <si>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</si>
  <si>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</si>
  <si>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</si>
  <si>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</si>
  <si>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</si>
  <si>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</si>
  <si>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</si>
  <si>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</si>
  <si>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</si>
  <si>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</si>
  <si>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</si>
  <si>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</si>
  <si>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</si>
  <si>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</si>
  <si>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</si>
  <si>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</si>
  <si>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</si>
  <si>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</si>
  <si>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</si>
  <si>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</si>
  <si>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</si>
  <si>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</si>
  <si>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</si>
  <si>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</si>
  <si>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</si>
  <si>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</si>
  <si>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</si>
  <si>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</si>
  <si>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</si>
  <si>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</si>
  <si>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</si>
  <si>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</si>
  <si>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</si>
  <si>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</si>
  <si>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</si>
  <si>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</si>
  <si>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</si>
  <si>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</si>
  <si>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</si>
  <si>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</si>
  <si>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</si>
  <si>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</si>
  <si>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</si>
  <si>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</si>
  <si>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</si>
  <si>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</si>
  <si>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</si>
  <si>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</si>
  <si>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</si>
  <si>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</si>
  <si>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</si>
  <si>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</si>
  <si>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</si>
  <si>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</si>
  <si>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</si>
  <si>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</si>
  <si>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</si>
  <si>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</si>
  <si>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</si>
  <si>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</si>
  <si>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</si>
  <si>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</si>
  <si>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</si>
  <si>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</si>
  <si>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</si>
  <si>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</si>
  <si>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</si>
  <si>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</si>
  <si>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</si>
  <si>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</si>
  <si>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</si>
  <si>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</si>
  <si>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</si>
  <si>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</si>
  <si>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</si>
  <si>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</si>
  <si>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</si>
  <si>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</si>
  <si>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</si>
  <si>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</si>
  <si>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</si>
  <si>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</si>
  <si>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</si>
  <si>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</si>
  <si>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</si>
  <si>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</si>
  <si>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</si>
  <si>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</si>
  <si>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</si>
  <si>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</si>
  <si>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</si>
  <si>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</si>
  <si>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</si>
  <si>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</si>
  <si>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</si>
  <si>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</si>
  <si>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</si>
  <si>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</si>
  <si>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</si>
  <si>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</si>
  <si>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</si>
  <si>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</si>
  <si>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</si>
  <si>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</si>
  <si>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</si>
  <si>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</si>
  <si>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</si>
  <si>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</si>
  <si>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</si>
  <si>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</si>
  <si>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</si>
  <si>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</si>
  <si>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</si>
  <si>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</si>
  <si>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</si>
  <si>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</si>
  <si>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</si>
  <si>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</si>
  <si>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</si>
  <si>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</si>
  <si>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</si>
  <si>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</si>
  <si>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</si>
  <si>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</si>
  <si>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</si>
  <si>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</si>
  <si>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</si>
  <si>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</si>
  <si>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</si>
  <si>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</si>
  <si>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</si>
  <si>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</si>
  <si>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</si>
  <si>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</si>
  <si>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</si>
  <si>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</si>
  <si>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</si>
  <si>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</si>
  <si>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</si>
  <si>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</si>
  <si>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</si>
  <si>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</si>
  <si>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</si>
  <si>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</si>
  <si>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</si>
  <si>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</si>
  <si>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</si>
  <si>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</si>
  <si>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</si>
  <si>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</si>
  <si>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</si>
  <si>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</si>
  <si>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</si>
  <si>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</si>
  <si>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</si>
  <si>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</si>
  <si>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</si>
  <si>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</si>
  <si>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</si>
  <si>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</si>
  <si>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</si>
  <si>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</si>
  <si>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</si>
  <si>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</si>
  <si>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</si>
  <si>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</si>
  <si>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</si>
  <si>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</si>
  <si>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</si>
  <si>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</si>
  <si>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</si>
  <si>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</si>
  <si>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</si>
  <si>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</si>
  <si>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</si>
  <si>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</si>
  <si>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</si>
  <si>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</si>
  <si>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</si>
  <si>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</si>
  <si>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</si>
  <si>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</si>
  <si>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</si>
  <si>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</si>
  <si>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</si>
  <si>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</si>
  <si>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</si>
  <si>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</si>
  <si>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</si>
  <si>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</si>
  <si>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</si>
  <si>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</si>
  <si>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</si>
  <si>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</si>
  <si>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</si>
  <si>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</si>
  <si>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</si>
  <si>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</si>
  <si>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</si>
  <si>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</si>
  <si>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</si>
  <si>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</si>
  <si>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</si>
  <si>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</si>
  <si>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</si>
  <si>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</si>
  <si>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</si>
  <si>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</si>
  <si>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</si>
  <si>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</si>
  <si>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</si>
  <si>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</si>
  <si>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</si>
  <si>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</si>
  <si>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</si>
  <si>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</si>
  <si>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</si>
  <si>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</si>
  <si>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</si>
  <si>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</si>
  <si>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</si>
  <si>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</si>
  <si>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</si>
  <si>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</si>
  <si>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</si>
  <si>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</si>
  <si>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</si>
  <si>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</si>
  <si>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</si>
  <si>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</si>
  <si>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</si>
  <si>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</si>
  <si>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</si>
  <si>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</si>
  <si>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</si>
  <si>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</si>
  <si>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</si>
  <si>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</si>
  <si>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</si>
  <si>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</si>
  <si>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</si>
  <si>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</si>
  <si>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</si>
  <si>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</si>
  <si>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</si>
  <si>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</si>
  <si>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</si>
  <si>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</si>
  <si>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</si>
  <si>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</si>
  <si>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</si>
  <si>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</si>
  <si>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</si>
  <si>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</si>
  <si>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</si>
  <si>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</si>
  <si>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</si>
  <si>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</si>
  <si>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</si>
  <si>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</si>
  <si>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</si>
  <si>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</si>
  <si>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</si>
  <si>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</si>
  <si>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</si>
  <si>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</si>
  <si>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</si>
  <si>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</si>
  <si>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</si>
  <si>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</si>
  <si>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</si>
  <si>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</si>
  <si>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</si>
  <si>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</si>
  <si>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</si>
  <si>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</si>
  <si>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</si>
  <si>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</si>
  <si>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</si>
  <si>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</si>
  <si>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</si>
  <si>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</si>
  <si>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</si>
  <si>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</si>
  <si>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</si>
  <si>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</si>
  <si>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Коллатеральный кровоток: нет.</t>
  </si>
  <si>
    <r>
      <t xml:space="preserve">острая окклюзия на уровне проксимального стента, рестеноз проксимальной кромки стента 50%, рестеноз зоны оверлеппинга 60%, рестеноз дистального стента среднего сегмента 80%. TIMI 0, TTG 3. </t>
    </r>
    <r>
      <rPr>
        <b/>
        <sz val="11"/>
        <color theme="1"/>
        <rFont val="Arial Narrow"/>
        <family val="2"/>
        <charset val="204"/>
      </rPr>
      <t xml:space="preserve">Бассейн ИМА: </t>
    </r>
    <r>
      <rPr>
        <sz val="11"/>
        <color theme="1"/>
        <rFont val="Arial Narrow"/>
        <family val="2"/>
        <charset val="204"/>
      </rPr>
      <t>крупная, стеноз устья 30%, стеноз проксимальной трети до 50%, TIMI III.</t>
    </r>
  </si>
  <si>
    <t xml:space="preserve">Сбалансированный </t>
  </si>
  <si>
    <t xml:space="preserve">диффузные изменения на протяжении всех сегментов со стенозами 30%,  стеноз проксимальной трети ВТК до 50%, кровоток TIMI III. </t>
  </si>
  <si>
    <t xml:space="preserve">Совместно с д/кардиологом: с учетом клинических данных, ЭКГ и КАГ рекомендована реканализация бассейна ПНА. </t>
  </si>
  <si>
    <t>50 ml</t>
  </si>
  <si>
    <t>Взятков А.Г.</t>
  </si>
  <si>
    <t>19:24</t>
  </si>
  <si>
    <t>без значимых стеозов</t>
  </si>
  <si>
    <t>300 ml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</si>
  <si>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 за зону окклюзии. Мануальная тромбаспирация катетером Export Advance, получены фрагменты тромба. Реканализация (12:07). Предилатация стентов БК Artimes 3,0-15 мм - в дистальной зоне давлением до 14 атм, в зоне овелеппинга до 20 атм, в проксимальной зоне до 16 мм. В зону остаточного стеноза проксимальной кромки стента имплантирован с оверлепиингом  DES Resolute Integrity 3,5-15 мм, давлением 12 атм с постдилатацией до 16 атм. Оптимизация ранее установленных стентов БК доставки 3,5-15 мм давлением 8-16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</si>
  <si>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1) Контроль места пункции, повязка на 6 ч. 2) Технически выполнимо стентирование ПКА</t>
  </si>
  <si>
    <t xml:space="preserve">стеноз устья и проксимального сегмента 50%, стено среднего сегмента 90%, стеноз дистального сегмента до 70%, стеноз проксимальной трети ЗМЖВ до 50%.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</si>
</sst>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7" zoomScaleNormal="100" zoomScaleSheetLayoutView="100" zoomScalePageLayoutView="90" workbookViewId="0">
      <selection activeCell="I34" sqref="I34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45774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0.47916666666666669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0.4861111111111111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202" t="s">
        <v>537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26713</v>
      </c>
      <c r="C12" s="11"/>
      <c r="D12" s="94" t="s">
        <v>301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52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11783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396</v>
      </c>
      <c r="H15" s="168" t="s">
        <v>538</v>
      </c>
    </row>
    <row r="16" spans="1:8" ht="15.6" customHeight="1">
      <c r="A16" s="14" t="s">
        <v>106</v>
      </c>
      <c r="B16" s="18" t="s">
        <v>482</v>
      </c>
      <c r="C16"/>
      <c r="D16" s="35"/>
      <c r="E16" s="35"/>
      <c r="F16" s="35"/>
      <c r="G16" s="165" t="s">
        <v>398</v>
      </c>
      <c r="H16" s="163">
        <v>12000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385</v>
      </c>
      <c r="H17" s="167">
        <f>H16*0.0019</f>
        <v>22.8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539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270</v>
      </c>
      <c r="B22" s="230" t="s">
        <v>532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271</v>
      </c>
      <c r="B27" s="230" t="s">
        <v>534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272</v>
      </c>
      <c r="B32" s="230" t="s">
        <v>543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531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535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22" sqref="I22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1</v>
      </c>
      <c r="G8" s="117" t="s">
        <v>307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45774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0.4861111111111111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0.53472222222222221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2" t="s">
        <v>384</v>
      </c>
      <c r="B15" s="187">
        <f>IF(B14&lt;B13,B14+1,B14)-B13</f>
        <v>4.8611111111111105E-2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Взятков А.Г.</v>
      </c>
      <c r="C16" s="199">
        <f>LEN(КАГ!B11)</f>
        <v>12</v>
      </c>
      <c r="D16" s="94" t="s">
        <v>301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26713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11783</v>
      </c>
      <c r="C19" s="68"/>
      <c r="D19" s="68"/>
      <c r="E19" s="68"/>
      <c r="F19" s="68"/>
      <c r="G19" s="164" t="s">
        <v>396</v>
      </c>
      <c r="H19" s="179" t="str">
        <f>КАГ!H15</f>
        <v>19:24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398</v>
      </c>
      <c r="H20" s="180">
        <f>КАГ!H16</f>
        <v>12000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385</v>
      </c>
      <c r="H21" s="167">
        <f>КАГ!H17</f>
        <v>22.8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0.50486111111111109</v>
      </c>
    </row>
    <row r="23" spans="1:8" ht="14.45" customHeight="1">
      <c r="A23" s="64" t="s">
        <v>388</v>
      </c>
      <c r="B23" s="171" t="s">
        <v>387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386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541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392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-----</v>
      </c>
      <c r="F38" s="175"/>
      <c r="G38" s="178"/>
      <c r="H38"/>
    </row>
    <row r="39" spans="1:12" ht="15.75">
      <c r="A39" s="172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390</v>
      </c>
      <c r="B40" s="177" t="s">
        <v>536</v>
      </c>
      <c r="C40" s="119"/>
      <c r="D40" s="255" t="s">
        <v>542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540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368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без значимых стеозов
Бассейн ПНА:   острая окклюзия на уровне проксимального стента, рестеноз проксимальной кромки стента 50%, рестеноз зоны оверлеппинга 60%, рестеноз дистального стента среднего сегмента 80%. TIMI 0, TTG 3. Бассейн ИМА: крупная, стеноз устья 30%, стеноз проксимальной трети до 50%, TIMI III.
Бассейн  ОА:   диффузные изменения на протяжении всех сегментов со стенозами 30%,  стеноз проксимальной трети ВТК до 50%, кровоток TIMI III. 
Бассейн ПКА:   стеноз устья и проксимального сегмента 50%, стено среднего сегмента 90%, стеноз дистального сегмента до 70%, стеноз проксимальной трети ЗМЖВ до 50%.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8" sqref="C18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45774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Взятков А.Г.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26713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52</v>
      </c>
    </row>
    <row r="7" spans="1:4">
      <c r="A7" s="37"/>
      <c r="B7"/>
      <c r="C7" s="100" t="s">
        <v>12</v>
      </c>
      <c r="D7" s="102">
        <f>КАГ!$B$14</f>
        <v>11783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45774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323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516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321</v>
      </c>
      <c r="C16" s="134" t="s">
        <v>416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527</v>
      </c>
      <c r="C17" s="134" t="s">
        <v>412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3" t="s">
        <v>367</v>
      </c>
      <c r="C18" s="134"/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374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513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307</v>
      </c>
      <c r="AO2" s="208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1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528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530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319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340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371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510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320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316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317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318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314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351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357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313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375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369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315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359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344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321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382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322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341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323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332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327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337</v>
      </c>
      <c r="AF80" s="4" t="s">
        <v>6</v>
      </c>
      <c r="AG80" s="4" t="s">
        <v>468</v>
      </c>
    </row>
    <row r="81" spans="1:33">
      <c r="A81">
        <f>ROW(Расходка[[#This Row],[Тип расходного материала ]])-1</f>
        <v>80</v>
      </c>
      <c r="B81" t="s">
        <v>300</v>
      </c>
      <c r="C81" s="1" t="s">
        <v>329</v>
      </c>
      <c r="AF81" s="4" t="s">
        <v>6</v>
      </c>
      <c r="AG81" s="4" t="s">
        <v>469</v>
      </c>
    </row>
    <row r="82" spans="1:33">
      <c r="AF82" s="4" t="s">
        <v>6</v>
      </c>
      <c r="AG82" s="4" t="s">
        <v>470</v>
      </c>
    </row>
    <row r="83" spans="1:33">
      <c r="AF83" s="4" t="s">
        <v>6</v>
      </c>
      <c r="AG83" s="4" t="s">
        <v>471</v>
      </c>
    </row>
    <row r="84" spans="1:33">
      <c r="AF84" s="4" t="s">
        <v>6</v>
      </c>
      <c r="AG84" s="4" t="s">
        <v>422</v>
      </c>
    </row>
    <row r="85" spans="1:33">
      <c r="AF85" s="4" t="s">
        <v>6</v>
      </c>
      <c r="AG85" s="4" t="s">
        <v>423</v>
      </c>
    </row>
    <row r="86" spans="1:33">
      <c r="AF86" s="4" t="s">
        <v>6</v>
      </c>
      <c r="AG86" s="4" t="s">
        <v>472</v>
      </c>
    </row>
    <row r="87" spans="1:33">
      <c r="AF87" s="4" t="s">
        <v>6</v>
      </c>
      <c r="AG87" s="4" t="s">
        <v>473</v>
      </c>
    </row>
    <row r="88" spans="1:33">
      <c r="AF88" s="4" t="s">
        <v>6</v>
      </c>
      <c r="AG88" s="4" t="s">
        <v>474</v>
      </c>
    </row>
    <row r="89" spans="1:33">
      <c r="AF89" s="4" t="s">
        <v>6</v>
      </c>
      <c r="AG89" s="4" t="s">
        <v>475</v>
      </c>
    </row>
    <row r="90" spans="1:33">
      <c r="AF90" s="4" t="s">
        <v>6</v>
      </c>
      <c r="AG90" s="4" t="s">
        <v>476</v>
      </c>
    </row>
    <row r="91" spans="1:33">
      <c r="AF91" s="4" t="s">
        <v>6</v>
      </c>
      <c r="AG91" s="4" t="s">
        <v>477</v>
      </c>
    </row>
    <row r="92" spans="1:33">
      <c r="AF92" s="4" t="s">
        <v>6</v>
      </c>
      <c r="AG92" s="4" t="s">
        <v>478</v>
      </c>
    </row>
    <row r="93" spans="1:33">
      <c r="AF93" s="4" t="s">
        <v>6</v>
      </c>
      <c r="AG93" s="4" t="s">
        <v>479</v>
      </c>
    </row>
    <row r="94" spans="1:33">
      <c r="AF94" s="4" t="s">
        <v>6</v>
      </c>
      <c r="AG94" s="4" t="s">
        <v>426</v>
      </c>
    </row>
    <row r="95" spans="1:33">
      <c r="AF95" s="4" t="s">
        <v>6</v>
      </c>
      <c r="AG95" s="4" t="s">
        <v>427</v>
      </c>
    </row>
    <row r="96" spans="1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51" sqref="B5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522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529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2025-04-27T10:25:40Z</cp:lastPrinted>
  <dcterms:created xsi:type="dcterms:W3CDTF">2015-06-05T18:19:34Z</dcterms:created>
  <dcterms:modified xsi:type="dcterms:W3CDTF">2025-04-27T10:26:20Z</dcterms:modified>
</cp:coreProperties>
</file>