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5\ЧКВ ОКС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A14" i="3" l="1"/>
  <c r="A15" i="3"/>
  <c r="A16" i="3"/>
  <c r="A17" i="3"/>
  <c r="A18" i="3"/>
  <c r="A19" i="3"/>
  <c r="A20" i="3"/>
  <c r="A21" i="3"/>
  <c r="A22" i="3"/>
  <c r="B13" i="9" l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53" i="1" s="1"/>
  <c r="U78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27" i="1"/>
  <c r="U18" i="1"/>
  <c r="U15" i="1"/>
  <c r="U38" i="1"/>
  <c r="U73" i="1" l="1"/>
  <c r="U49" i="1"/>
  <c r="U41" i="1"/>
  <c r="U5" i="1"/>
  <c r="U8" i="1"/>
  <c r="U28" i="1"/>
  <c r="U6" i="1"/>
  <c r="U34" i="1"/>
  <c r="U62" i="1"/>
  <c r="U39" i="1"/>
  <c r="U58" i="1"/>
  <c r="U56" i="1"/>
  <c r="U33" i="1"/>
  <c r="U10" i="1"/>
  <c r="U26" i="1"/>
  <c r="U14" i="1"/>
  <c r="U19" i="1"/>
  <c r="U16" i="1"/>
  <c r="U21" i="1"/>
  <c r="U23" i="1"/>
  <c r="U31" i="1"/>
  <c r="U77" i="1"/>
  <c r="U50" i="1"/>
  <c r="U43" i="1"/>
  <c r="U63" i="1"/>
  <c r="U60" i="1"/>
  <c r="U55" i="1"/>
  <c r="U69" i="1"/>
  <c r="U44" i="1"/>
  <c r="U47" i="1"/>
  <c r="U6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31" i="1"/>
  <c r="T56" i="1"/>
  <c r="T12" i="1"/>
  <c r="T25" i="1"/>
  <c r="T63" i="1"/>
  <c r="T54" i="1"/>
  <c r="T21" i="1"/>
  <c r="T18" i="1"/>
  <c r="T38" i="1"/>
  <c r="N74" i="1"/>
  <c r="L68" i="1"/>
  <c r="M62" i="1"/>
  <c r="T41" i="1" l="1"/>
  <c r="T19" i="1"/>
  <c r="T45" i="1"/>
  <c r="T69" i="1"/>
  <c r="T26" i="1"/>
  <c r="T30" i="1"/>
  <c r="T61" i="1"/>
  <c r="T29" i="1"/>
  <c r="T52" i="1"/>
  <c r="T14" i="1"/>
  <c r="T70" i="1"/>
  <c r="T53" i="1"/>
  <c r="T28" i="1"/>
  <c r="T27" i="1"/>
  <c r="T37" i="1"/>
  <c r="T7" i="1"/>
  <c r="T23" i="1"/>
  <c r="T13" i="1"/>
  <c r="T11" i="1"/>
  <c r="T8" i="1"/>
  <c r="T60" i="1"/>
  <c r="T72" i="1"/>
  <c r="T51" i="1"/>
  <c r="T57" i="1"/>
  <c r="T20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L76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P49" i="1" l="1"/>
  <c r="L77" i="1"/>
  <c r="M71" i="1"/>
  <c r="P50" i="1" l="1"/>
  <c r="L78" i="1"/>
  <c r="Y43" i="1" s="1"/>
  <c r="Y53" i="1"/>
  <c r="Y26" i="1"/>
  <c r="Y22" i="1"/>
  <c r="Y18" i="1"/>
  <c r="Y6" i="1"/>
  <c r="Y42" i="1"/>
  <c r="Y13" i="1"/>
  <c r="Y69" i="1"/>
  <c r="Y19" i="1"/>
  <c r="Y61" i="1"/>
  <c r="Y21" i="1"/>
  <c r="Y72" i="1"/>
  <c r="Y7" i="1"/>
  <c r="Y32" i="1"/>
  <c r="Y24" i="1"/>
  <c r="Y33" i="1"/>
  <c r="Y75" i="1"/>
  <c r="M72" i="1"/>
  <c r="Y70" i="1" l="1"/>
  <c r="Y73" i="1"/>
  <c r="Y23" i="1"/>
  <c r="Y29" i="1"/>
  <c r="Y57" i="1"/>
  <c r="Y28" i="1"/>
  <c r="Y44" i="1"/>
  <c r="Y37" i="1"/>
  <c r="Y16" i="1"/>
  <c r="Y31" i="1"/>
  <c r="Y50" i="1"/>
  <c r="Y65" i="1"/>
  <c r="Y5" i="1"/>
  <c r="Y58" i="1"/>
  <c r="Y54" i="1"/>
  <c r="Y12" i="1"/>
  <c r="Y39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78" i="1"/>
  <c r="Y2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<sst xmlns="http://schemas.openxmlformats.org/spreadsheetml/2006/main" count="906" uniqueCount="549">
  <si>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</si>
  <si>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</si>
  <si>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</si>
  <si>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</si>
  <si>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</si>
  <si>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</si>
  <si>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</si>
  <si>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</si>
  <si>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</si>
  <si>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</si>
  <si>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</si>
  <si>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</si>
  <si>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</si>
  <si>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</si>
  <si>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</si>
  <si>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</si>
  <si>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</si>
  <si>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</si>
  <si>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</si>
  <si>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</si>
  <si>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</si>
  <si>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</si>
  <si>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</si>
  <si>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</si>
  <si>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</si>
  <si>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</si>
  <si>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</si>
  <si>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</si>
  <si>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</si>
  <si>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</si>
  <si>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</si>
  <si>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</si>
  <si>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</si>
  <si>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</si>
  <si>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</si>
  <si>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</si>
  <si>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</si>
  <si>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</si>
  <si>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</si>
  <si>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</si>
  <si>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</si>
  <si>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</si>
  <si>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</si>
  <si>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</si>
  <si>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</si>
  <si>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</si>
  <si>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</si>
  <si>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</si>
  <si>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</si>
  <si>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</si>
  <si>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</si>
  <si>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</si>
  <si>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</si>
  <si>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</si>
  <si>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</si>
  <si>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</si>
  <si>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</si>
  <si>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</si>
  <si>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</si>
  <si>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</si>
  <si>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</si>
  <si>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</si>
  <si>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</si>
  <si>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</si>
  <si>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</si>
  <si>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</si>
  <si>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</si>
  <si>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</si>
  <si>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</si>
  <si>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</si>
  <si>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</si>
  <si>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</si>
  <si>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</si>
  <si>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</si>
  <si>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</si>
  <si>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</si>
  <si>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</si>
  <si>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</si>
  <si>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</si>
  <si>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</si>
  <si>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</si>
  <si>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</si>
  <si>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</si>
  <si>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</si>
  <si>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</si>
  <si>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</si>
  <si>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</si>
  <si>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</si>
  <si>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</si>
  <si>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</si>
  <si>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</si>
  <si>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</si>
  <si>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</si>
  <si>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</si>
  <si>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</si>
  <si>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</si>
  <si>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</si>
  <si>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</si>
  <si>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</si>
  <si>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</si>
  <si>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</si>
  <si>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</si>
  <si>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</si>
  <si>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</si>
  <si>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</si>
  <si>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</si>
  <si>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</si>
  <si>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</si>
  <si>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</si>
  <si>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</si>
  <si>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</si>
  <si>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</si>
  <si>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</si>
  <si>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</si>
  <si>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</si>
  <si>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</si>
  <si>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</si>
  <si>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</si>
  <si>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</si>
  <si>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</si>
  <si>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</si>
  <si>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</si>
  <si>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</si>
  <si>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</si>
  <si>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</si>
  <si>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</si>
  <si>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</si>
  <si>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</si>
  <si>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</si>
  <si>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</si>
  <si>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</si>
  <si>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</si>
  <si>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</si>
  <si>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</si>
  <si>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</si>
  <si>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</si>
  <si>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</si>
  <si>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</si>
  <si>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</si>
  <si>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</si>
  <si>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</si>
  <si>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</si>
  <si>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</si>
  <si>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</si>
  <si>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</si>
  <si>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</si>
  <si>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</si>
  <si>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</si>
  <si>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</si>
  <si>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</si>
  <si>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</si>
  <si>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</si>
  <si>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</si>
  <si>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</si>
  <si>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</si>
  <si>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</si>
  <si>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</si>
  <si>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</si>
  <si>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</si>
  <si>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</si>
  <si>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</si>
  <si>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</si>
  <si>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</si>
  <si>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</si>
  <si>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</si>
  <si>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</si>
  <si>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</si>
  <si>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</si>
  <si>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</si>
  <si>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</si>
  <si>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</si>
  <si>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</si>
  <si>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</si>
  <si>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</si>
  <si>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</si>
  <si>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</si>
  <si>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</si>
  <si>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</si>
  <si>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</si>
  <si>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</si>
  <si>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</si>
  <si>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</si>
  <si>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</si>
  <si>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</si>
  <si>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</si>
  <si>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</si>
  <si>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</si>
  <si>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</si>
  <si>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</si>
  <si>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</si>
  <si>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</si>
  <si>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</si>
  <si>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</si>
  <si>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</si>
  <si>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</si>
  <si>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</si>
  <si>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</si>
  <si>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</si>
  <si>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</si>
  <si>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</si>
  <si>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</si>
  <si>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</si>
  <si>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</si>
  <si>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</si>
  <si>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</si>
  <si>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</si>
  <si>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</si>
  <si>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</si>
  <si>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</si>
  <si>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</si>
  <si>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</si>
  <si>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</si>
  <si>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</si>
  <si>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</si>
  <si>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</si>
  <si>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</si>
  <si>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</si>
  <si>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</si>
  <si>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</si>
  <si>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</si>
  <si>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</si>
  <si>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</si>
  <si>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</si>
  <si>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</si>
  <si>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</si>
  <si>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</si>
  <si>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</si>
  <si>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</si>
  <si>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</si>
  <si>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</si>
  <si>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</si>
  <si>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</si>
  <si>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</si>
  <si>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</si>
  <si>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</si>
  <si>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</si>
  <si>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</si>
  <si>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</si>
  <si>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</si>
  <si>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</si>
  <si>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</si>
  <si>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</si>
  <si>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</si>
  <si>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</si>
  <si>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</si>
  <si>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</si>
  <si>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</si>
  <si>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</si>
  <si>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</si>
  <si>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</si>
  <si>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</si>
  <si>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</si>
  <si>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</si>
  <si>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</si>
  <si>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</si>
  <si>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</si>
  <si>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</si>
  <si>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</si>
  <si>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</si>
  <si>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</si>
  <si>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</si>
  <si>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</si>
  <si>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</si>
  <si>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</si>
  <si>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</si>
  <si>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</si>
  <si>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</si>
  <si>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</si>
  <si>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</si>
  <si>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</si>
  <si>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</si>
  <si>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</si>
  <si>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</si>
  <si>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</si>
  <si>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</si>
  <si>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</si>
  <si>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</si>
  <si>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</si>
  <si>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</si>
  <si>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</si>
  <si>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</si>
  <si>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</si>
  <si>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</si>
  <si>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</si>
  <si>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</si>
  <si>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</si>
  <si>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</si>
  <si>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</si>
  <si>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</si>
  <si>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</si>
  <si>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</si>
  <si>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</si>
  <si>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</si>
  <si>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</si>
  <si>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</si>
  <si>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</si>
  <si>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</si>
  <si>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</si>
  <si>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</si>
  <si>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</si>
  <si>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</si>
  <si>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</si>
  <si>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</si>
  <si>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</si>
  <si>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</si>
  <si>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</si>
  <si>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</si>
  <si>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</si>
  <si>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</si>
  <si>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</si>
  <si>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</si>
  <si>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</si>
  <si>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</si>
  <si>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</si>
  <si>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</si>
  <si>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</si>
  <si>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</si>
  <si>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</si>
  <si>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</si>
  <si>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</si>
  <si>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</si>
  <si>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</si>
  <si>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</si>
  <si>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</si>
  <si>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</si>
  <si>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</si>
  <si>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</si>
  <si>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</si>
  <si>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</si>
  <si>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</si>
  <si>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</si>
  <si>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</si>
  <si>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</si>
  <si>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</si>
  <si>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</si>
  <si>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</si>
  <si>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</si>
  <si>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</si>
  <si>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</si>
  <si>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</si>
  <si>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</si>
  <si>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</si>
  <si>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</si>
  <si>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</si>
  <si>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</si>
  <si>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</si>
  <si>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</si>
  <si>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</si>
  <si>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</si>
  <si>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</si>
  <si>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</si>
  <si>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</si>
  <si>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</si>
  <si>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</si>
  <si>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</si>
  <si>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</si>
  <si>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</si>
  <si>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</si>
  <si>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</si>
  <si>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</si>
  <si>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</si>
  <si>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</si>
  <si>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</si>
  <si>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</si>
  <si>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</si>
  <si>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</si>
  <si>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</si>
  <si>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</si>
  <si>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</si>
  <si>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</si>
  <si>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</si>
  <si>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</si>
  <si>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</si>
  <si>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</si>
  <si>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</si>
  <si>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</si>
  <si>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</si>
  <si>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</si>
  <si>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</si>
  <si>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</si>
  <si>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</si>
  <si>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</si>
  <si>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</si>
  <si>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</si>
  <si>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</si>
  <si>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</si>
  <si>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</si>
  <si>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</si>
  <si>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</si>
  <si>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</si>
  <si>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</si>
  <si>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</si>
  <si>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</si>
  <si>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</si>
  <si>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</si>
  <si>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</si>
  <si>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</si>
  <si>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</si>
  <si>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</si>
  <si>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</si>
  <si>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</si>
  <si>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</si>
  <si>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</si>
  <si>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</si>
  <si>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</si>
  <si>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</si>
  <si>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</si>
  <si>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</si>
  <si>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</si>
  <si>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</si>
  <si>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</si>
  <si>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</si>
  <si>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</si>
  <si>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</si>
  <si>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</si>
  <si>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</si>
  <si>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</si>
  <si>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</si>
  <si>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</si>
  <si>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</si>
  <si>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</si>
  <si>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</si>
  <si>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</si>
  <si>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</si>
  <si>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</si>
  <si>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</si>
  <si>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</si>
  <si>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</si>
  <si>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</si>
  <si>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</si>
  <si>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</si>
  <si>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</si>
  <si>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</si>
  <si>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</si>
  <si>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</si>
  <si>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</si>
  <si>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</si>
  <si>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</si>
  <si>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</si>
  <si>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</si>
  <si>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</si>
  <si>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</si>
  <si>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</si>
  <si>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</si>
  <si>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</si>
  <si>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</si>
  <si>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</si>
  <si>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</si>
  <si>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</si>
  <si>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</si>
  <si>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</si>
  <si>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</si>
  <si>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</si>
  <si>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</si>
  <si>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</si>
  <si>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</si>
  <si>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</si>
  <si>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</si>
  <si>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</si>
  <si>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</si>
  <si>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</si>
  <si>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</si>
  <si>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</si>
  <si>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</si>
  <si>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</si>
  <si>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</si>
  <si>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</si>
  <si>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</si>
  <si>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</si>
  <si>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</si>
  <si>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</si>
  <si>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</si>
  <si>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</si>
  <si>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</si>
  <si>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</si>
  <si>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</si>
  <si>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</si>
  <si>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</si>
  <si>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</si>
  <si>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</si>
  <si>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</si>
  <si>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</si>
  <si>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</si>
  <si>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</si>
  <si>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</si>
  <si>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</si>
  <si>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</si>
  <si>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</si>
  <si>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</si>
  <si>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</si>
  <si>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</si>
  <si>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</si>
  <si>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</si>
  <si>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</si>
  <si>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</si>
  <si>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</si>
  <si>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</si>
  <si>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</si>
  <si>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</si>
  <si>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</si>
  <si>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</si>
  <si>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</si>
  <si>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</si>
  <si>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</si>
  <si>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</si>
  <si>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</si>
  <si>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</si>
  <si>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</si>
  <si>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</si>
  <si>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</si>
  <si>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</si>
  <si>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</si>
  <si>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</si>
  <si>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</si>
  <si>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</si>
  <si>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</si>
  <si>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</si>
  <si>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</si>
  <si>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</si>
  <si>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</si>
  <si>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</si>
  <si>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</si>
  <si>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</si>
  <si>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</si>
  <si>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</si>
  <si>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</si>
  <si>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</si>
  <si>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</si>
  <si>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</si>
  <si>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Крюкова Н.С.</t>
  </si>
  <si>
    <t>Контроль места пункции, повязка на 6 ч.</t>
  </si>
  <si>
    <t>М.А. Дибиров</t>
  </si>
  <si>
    <t>И/О заведующего отделения: М.А. Дибиров</t>
  </si>
  <si>
    <t>О.В. Севринова</t>
  </si>
  <si>
    <t>И/О старшей мед.сетры: О.В. Севринова</t>
  </si>
  <si>
    <t>Рыбаков А.Г.</t>
  </si>
  <si>
    <t>50 ml</t>
  </si>
  <si>
    <t>Совместно с д/кардиологом: с учетом клинических данных, ЭКГ и КАГ рекомендована ЧКВ ПКА.</t>
  </si>
  <si>
    <t>100 ml</t>
  </si>
  <si>
    <t>Забелин А.Н.</t>
  </si>
  <si>
    <t>16:36</t>
  </si>
  <si>
    <t>Правый</t>
  </si>
  <si>
    <t>короткий, без стенозов</t>
  </si>
  <si>
    <t>Коллатеральный кровоток: умеренно развитые межсистемные коллатерали из СВ ПНА в ЗМЖВ ПКА Rentrop II.</t>
  </si>
  <si>
    <t>стеноз среднего сегмента 30%, стеноз проксимальной трети ДВ1 30%, кровоток TIMI III</t>
  </si>
  <si>
    <t>стеноз проксимального сегмента до 50%, стеноз проксимальной трети крупной ВТК2 80%, кровоток TIMI III</t>
  </si>
  <si>
    <t>стеноз проксимального сегмента до 30%, стеноз среднего сегмента 70% с последующей его окклюзией, стеноз дистального сегмента до 50%, кровоток - TIMI 0</t>
  </si>
  <si>
    <t xml:space="preserve">Устье ПКА катетеризировано проводниковым катетером Launcher JR 3,5 6Fr. Коронарный проводник  Shunmei  заведен в дистальный сегмент ПКА. Реканализация на проводнике. Выявлен тандемный стеноз среднего и дистального сегментов 90%. Предилатация значимых стенозов БК Artimes 2,0-15 мм давлением 12 атм. В зону остаточного стеноза из среднего сегмента с частичным покрытием проксимального сегмента последовательно с оверлеппингом позиционированы и имплпантированы стенты DES Resolute Integrity 3,0-30 мм, DES Resolute Integrity 3,5-22 мм  давлением до 14 атм. Выполнена постдилатация зоны оверлеппинга БК доставки 3,5-22 мм давлением до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ПКА - 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</si>
  <si>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СТЕНТЫ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</si>
</sst>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68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47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3" totalsRowShown="0">
  <autoFilter ref="A21:B93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16" zoomScaleNormal="100" zoomScaleSheetLayoutView="100" zoomScalePageLayoutView="90" workbookViewId="0">
      <selection activeCell="I37" sqref="I37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45810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0.64236111111111105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f>B9+TIME(0,10,0)</f>
        <v>0.64930555555555547</v>
      </c>
      <c r="C10" s="54"/>
      <c r="D10" s="94" t="s">
        <v>173</v>
      </c>
      <c r="E10" s="92"/>
      <c r="F10" s="92"/>
      <c r="G10" s="23" t="s">
        <v>168</v>
      </c>
      <c r="H10" s="25"/>
    </row>
    <row r="11" spans="1:8" ht="17.25" thickTop="1" thickBot="1">
      <c r="A11" s="88" t="s">
        <v>192</v>
      </c>
      <c r="B11" s="202" t="s">
        <v>539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20743</v>
      </c>
      <c r="C12" s="11"/>
      <c r="D12" s="94" t="s">
        <v>299</v>
      </c>
      <c r="E12" s="92"/>
      <c r="F12" s="92"/>
      <c r="G12" s="23" t="s">
        <v>528</v>
      </c>
      <c r="H12" s="25"/>
    </row>
    <row r="13" spans="1:8" ht="15.75">
      <c r="A13" s="14" t="s">
        <v>10</v>
      </c>
      <c r="B13" s="29">
        <f>DATEDIF(B12,B8,"y")</f>
        <v>68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15345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392</v>
      </c>
      <c r="H15" s="168" t="s">
        <v>540</v>
      </c>
    </row>
    <row r="16" spans="1:8" ht="15.6" customHeight="1">
      <c r="A16" s="14" t="s">
        <v>106</v>
      </c>
      <c r="B16" s="18" t="s">
        <v>478</v>
      </c>
      <c r="C16"/>
      <c r="D16" s="35"/>
      <c r="E16" s="35"/>
      <c r="F16" s="35"/>
      <c r="G16" s="165" t="s">
        <v>394</v>
      </c>
      <c r="H16" s="163">
        <v>10200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381</v>
      </c>
      <c r="H17" s="167">
        <f>H16*0.0019</f>
        <v>19.38</v>
      </c>
    </row>
    <row r="18" spans="1:8" ht="14.45" customHeight="1">
      <c r="A18" s="56" t="s">
        <v>188</v>
      </c>
      <c r="B18" s="86" t="s">
        <v>541</v>
      </c>
      <c r="C18"/>
      <c r="D18" s="27" t="s">
        <v>210</v>
      </c>
      <c r="E18" s="27"/>
      <c r="F18" s="27"/>
      <c r="G18" s="84" t="s">
        <v>189</v>
      </c>
      <c r="H18" s="85" t="s">
        <v>521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542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268</v>
      </c>
      <c r="B22" s="230" t="s">
        <v>544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269</v>
      </c>
      <c r="B27" s="230" t="s">
        <v>545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270</v>
      </c>
      <c r="B32" s="230" t="s">
        <v>546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33"/>
      <c r="C36" s="233"/>
      <c r="D36" s="233"/>
      <c r="E36" s="233"/>
      <c r="F36" s="233"/>
      <c r="G36" s="233"/>
      <c r="H36" s="234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543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537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536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519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10" zoomScaleNormal="100" zoomScaleSheetLayoutView="100" zoomScalePageLayoutView="90" workbookViewId="0">
      <selection activeCell="J22" sqref="J22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2</v>
      </c>
      <c r="G8" s="117" t="s">
        <v>305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45810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0.64930555555555547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0.69444444444444453</v>
      </c>
      <c r="C14" s="11"/>
      <c r="D14" s="94" t="s">
        <v>173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62" t="s">
        <v>380</v>
      </c>
      <c r="B15" s="187">
        <f>IF(B14&lt;B13,B14+1,B14)-B13</f>
        <v>4.5138888888889062E-2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Забелин А.Н.</v>
      </c>
      <c r="C16" s="199">
        <f>LEN(КАГ!B11)</f>
        <v>12</v>
      </c>
      <c r="D16" s="94" t="s">
        <v>299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20743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15345</v>
      </c>
      <c r="C19" s="68"/>
      <c r="D19" s="68"/>
      <c r="E19" s="68"/>
      <c r="F19" s="68"/>
      <c r="G19" s="164" t="s">
        <v>392</v>
      </c>
      <c r="H19" s="179" t="str">
        <f>КАГ!H15</f>
        <v>16:36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394</v>
      </c>
      <c r="H20" s="180">
        <f>КАГ!H16</f>
        <v>10200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381</v>
      </c>
      <c r="H21" s="167">
        <f>КАГ!H17</f>
        <v>19.38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0.6694444444444444</v>
      </c>
    </row>
    <row r="23" spans="1:8" ht="14.45" customHeight="1">
      <c r="A23" s="64" t="s">
        <v>384</v>
      </c>
      <c r="B23" s="171" t="s">
        <v>383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382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547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388</v>
      </c>
      <c r="B38" s="174"/>
      <c r="C38" s="175"/>
      <c r="D38" s="175"/>
      <c r="E38" s="185" t="s">
        <v>548</v>
      </c>
      <c r="F38" s="175"/>
      <c r="G38" s="178"/>
      <c r="H38"/>
    </row>
    <row r="39" spans="1:12" ht="15.75">
      <c r="A39" s="172" t="s">
        <v>385</v>
      </c>
      <c r="B39" s="69" t="s">
        <v>387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386</v>
      </c>
      <c r="B40" s="177" t="s">
        <v>514</v>
      </c>
      <c r="C40" s="119"/>
      <c r="D40" s="249" t="s">
        <v>530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538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520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365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короткий, без стенозов
Бассейн ПНА:   стеноз среднего сегмента 30%, стеноз проксимальной трети ДВ1 30%, кровоток TIMI III
Бассейн  ОА:   стеноз проксимального сегмента до 50%, стеноз проксимальной трети крупной ВТК2 80%, кровоток TIMI III
Бассейн ПКА:   стеноз проксимального сегмента до 30%, стеноз среднего сегмента 70% с последующей его окклюзией, стеноз дистального сегмента до 50%, кровоток - TIMI 0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8" sqref="C18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45810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Забелин А.Н.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20743</v>
      </c>
    </row>
    <row r="6" spans="1:4" ht="28.5" customHeight="1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68</v>
      </c>
    </row>
    <row r="7" spans="1:4">
      <c r="A7" s="37"/>
      <c r="B7"/>
      <c r="C7" s="100" t="s">
        <v>12</v>
      </c>
      <c r="D7" s="102">
        <f>КАГ!$B$14</f>
        <v>15345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45810</v>
      </c>
    </row>
    <row r="11" spans="1:4">
      <c r="A11" s="26"/>
      <c r="B11" s="111"/>
      <c r="C11" s="111"/>
      <c r="D11" s="112"/>
    </row>
    <row r="12" spans="1:4" ht="18.75" customHeight="1">
      <c r="A12" s="135" t="s">
        <v>331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302</v>
      </c>
      <c r="C13" s="186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325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511</v>
      </c>
      <c r="C15" s="134">
        <v>0.7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319</v>
      </c>
      <c r="C16" s="134" t="s">
        <v>459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523</v>
      </c>
      <c r="C17" s="134" t="s">
        <v>399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319</v>
      </c>
      <c r="C18" s="134" t="s">
        <v>452</v>
      </c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81"/>
      <c r="D20" s="139"/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532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534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479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478</v>
      </c>
      <c r="G3" s="3" t="s">
        <v>479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307</v>
      </c>
      <c r="G4" s="3" t="s">
        <v>479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393</v>
      </c>
      <c r="F5" t="s">
        <v>131</v>
      </c>
      <c r="G5" s="3" t="s">
        <v>479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479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479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479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479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478</v>
      </c>
      <c r="G13" s="3" t="s">
        <v>480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307</v>
      </c>
      <c r="G14" s="3" t="s">
        <v>480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388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389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481</v>
      </c>
      <c r="V17" t="s">
        <v>390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332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333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343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496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276</v>
      </c>
      <c r="H1" s="114" t="s">
        <v>277</v>
      </c>
      <c r="I1" s="114" t="s">
        <v>278</v>
      </c>
      <c r="J1" s="114" t="s">
        <v>279</v>
      </c>
      <c r="K1" s="115" t="s">
        <v>280</v>
      </c>
      <c r="L1" s="115" t="s">
        <v>281</v>
      </c>
      <c r="M1" s="115" t="s">
        <v>282</v>
      </c>
      <c r="N1" s="115" t="s">
        <v>283</v>
      </c>
      <c r="O1" s="115" t="s">
        <v>284</v>
      </c>
      <c r="P1" s="115" t="s">
        <v>285</v>
      </c>
      <c r="Q1" s="115" t="s">
        <v>286</v>
      </c>
      <c r="R1" s="114" t="s">
        <v>103</v>
      </c>
      <c r="S1" s="114" t="s">
        <v>104</v>
      </c>
      <c r="T1" s="114" t="s">
        <v>287</v>
      </c>
      <c r="U1" s="114" t="s">
        <v>288</v>
      </c>
      <c r="V1" s="114" t="s">
        <v>289</v>
      </c>
      <c r="W1" s="114" t="s">
        <v>290</v>
      </c>
      <c r="X1" s="114" t="s">
        <v>291</v>
      </c>
      <c r="Y1" s="114" t="s">
        <v>292</v>
      </c>
      <c r="Z1" s="114" t="s">
        <v>293</v>
      </c>
      <c r="AA1" s="114" t="s">
        <v>294</v>
      </c>
      <c r="AB1" s="114" t="s">
        <v>295</v>
      </c>
      <c r="AC1" s="114" t="s">
        <v>296</v>
      </c>
      <c r="AD1" s="114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493</v>
      </c>
      <c r="AN1" s="2" t="s">
        <v>487</v>
      </c>
      <c r="AO1" t="s">
        <v>351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306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305</v>
      </c>
      <c r="AO2" s="208" t="s">
        <v>489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482</v>
      </c>
      <c r="AO3" t="s">
        <v>490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523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1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397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495</v>
      </c>
      <c r="AO4" t="s">
        <v>492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398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491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524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399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494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308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488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303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401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402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309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403</v>
      </c>
      <c r="AI10" t="s">
        <v>350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404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405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391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406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507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485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304</v>
      </c>
      <c r="C15" s="1" t="s">
        <v>329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407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304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408</v>
      </c>
      <c r="AI16" t="s">
        <v>302</v>
      </c>
    </row>
    <row r="17" spans="1:35">
      <c r="A17">
        <f>ROW(Расходка[[#This Row],[Тип расходного материала ]])-1</f>
        <v>16</v>
      </c>
      <c r="B17" t="s">
        <v>302</v>
      </c>
      <c r="C17" t="s">
        <v>328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409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302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410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302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411</v>
      </c>
      <c r="AI19" t="s">
        <v>298</v>
      </c>
    </row>
    <row r="20" spans="1:35">
      <c r="A20">
        <f>ROW(Расходка[[#This Row],[Тип расходного материала ]])-1</f>
        <v>19</v>
      </c>
      <c r="B20" t="s">
        <v>302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412</v>
      </c>
      <c r="AI20" t="s">
        <v>304</v>
      </c>
    </row>
    <row r="21" spans="1:35">
      <c r="A21">
        <f>ROW(Расходка[[#This Row],[Тип расходного материала ]])-1</f>
        <v>20</v>
      </c>
      <c r="B21" t="s">
        <v>302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413</v>
      </c>
    </row>
    <row r="22" spans="1:35">
      <c r="A22">
        <f>ROW(Расходка[[#This Row],[Тип расходного материала ]])-1</f>
        <v>21</v>
      </c>
      <c r="B22" t="s">
        <v>302</v>
      </c>
      <c r="C22" t="s">
        <v>498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414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334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415</v>
      </c>
    </row>
    <row r="24" spans="1:35">
      <c r="A24">
        <f>ROW(Расходка[[#This Row],[Тип расходного материала ]])-1</f>
        <v>23</v>
      </c>
      <c r="B24" t="s">
        <v>302</v>
      </c>
      <c r="C24" s="1" t="s">
        <v>500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416</v>
      </c>
    </row>
    <row r="25" spans="1:35">
      <c r="A25">
        <f>ROW(Расходка[[#This Row],[Тип расходного материала ]])-1</f>
        <v>24</v>
      </c>
      <c r="B25" t="s">
        <v>302</v>
      </c>
      <c r="C25" s="1" t="s">
        <v>502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417</v>
      </c>
    </row>
    <row r="26" spans="1:35">
      <c r="A26">
        <f>ROW(Расходка[[#This Row],[Тип расходного материала ]])-1</f>
        <v>25</v>
      </c>
      <c r="B26" t="s">
        <v>302</v>
      </c>
      <c r="C26" s="1" t="s">
        <v>302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418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526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419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317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420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338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421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483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422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423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504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424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505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425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506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484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426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314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399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486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316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427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428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429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430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403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311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431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371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432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433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313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434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512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435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513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436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437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342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438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503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439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440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501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441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442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515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443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516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444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445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341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446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447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340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408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448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449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379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450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378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451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509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452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510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453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320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454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455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456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411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321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457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322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412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458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324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459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460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325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461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326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462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336</v>
      </c>
      <c r="AF79" s="4" t="s">
        <v>6</v>
      </c>
      <c r="AG79" s="4" t="s">
        <v>463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335</v>
      </c>
      <c r="AF80" s="4" t="s">
        <v>6</v>
      </c>
      <c r="AG80" s="4" t="s">
        <v>464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327</v>
      </c>
      <c r="AF81" s="4" t="s">
        <v>6</v>
      </c>
      <c r="AG81" s="4" t="s">
        <v>465</v>
      </c>
    </row>
    <row r="82" spans="1:33">
      <c r="AF82" s="4" t="s">
        <v>6</v>
      </c>
      <c r="AG82" s="4" t="s">
        <v>466</v>
      </c>
    </row>
    <row r="83" spans="1:33">
      <c r="AF83" s="4" t="s">
        <v>6</v>
      </c>
      <c r="AG83" s="4" t="s">
        <v>467</v>
      </c>
    </row>
    <row r="84" spans="1:33">
      <c r="AF84" s="4" t="s">
        <v>6</v>
      </c>
      <c r="AG84" s="4" t="s">
        <v>418</v>
      </c>
    </row>
    <row r="85" spans="1:33">
      <c r="AF85" s="4" t="s">
        <v>6</v>
      </c>
      <c r="AG85" s="4" t="s">
        <v>419</v>
      </c>
    </row>
    <row r="86" spans="1:33">
      <c r="AF86" s="4" t="s">
        <v>6</v>
      </c>
      <c r="AG86" s="4" t="s">
        <v>468</v>
      </c>
    </row>
    <row r="87" spans="1:33">
      <c r="AF87" s="4" t="s">
        <v>6</v>
      </c>
      <c r="AG87" s="4" t="s">
        <v>469</v>
      </c>
    </row>
    <row r="88" spans="1:33">
      <c r="AF88" s="4" t="s">
        <v>6</v>
      </c>
      <c r="AG88" s="4" t="s">
        <v>470</v>
      </c>
    </row>
    <row r="89" spans="1:33">
      <c r="AF89" s="4" t="s">
        <v>6</v>
      </c>
      <c r="AG89" s="4" t="s">
        <v>471</v>
      </c>
    </row>
    <row r="90" spans="1:33">
      <c r="AF90" s="4" t="s">
        <v>6</v>
      </c>
      <c r="AG90" s="4" t="s">
        <v>472</v>
      </c>
    </row>
    <row r="91" spans="1:33">
      <c r="AF91" s="4" t="s">
        <v>6</v>
      </c>
      <c r="AG91" s="4" t="s">
        <v>473</v>
      </c>
    </row>
    <row r="92" spans="1:33">
      <c r="AF92" s="4" t="s">
        <v>6</v>
      </c>
      <c r="AG92" s="4" t="s">
        <v>474</v>
      </c>
    </row>
    <row r="93" spans="1:33">
      <c r="AF93" s="4" t="s">
        <v>6</v>
      </c>
      <c r="AG93" s="4" t="s">
        <v>475</v>
      </c>
    </row>
    <row r="94" spans="1:33">
      <c r="AF94" s="4" t="s">
        <v>6</v>
      </c>
      <c r="AG94" s="4" t="s">
        <v>422</v>
      </c>
    </row>
    <row r="95" spans="1:33">
      <c r="AF95" s="4" t="s">
        <v>6</v>
      </c>
      <c r="AG95" s="4" t="s">
        <v>423</v>
      </c>
    </row>
    <row r="96" spans="1:33">
      <c r="AF96" s="4" t="s">
        <v>6</v>
      </c>
      <c r="AG96" s="4" t="s">
        <v>476</v>
      </c>
    </row>
    <row r="97" spans="32:33">
      <c r="AF97" s="4" t="s">
        <v>6</v>
      </c>
      <c r="AG97" s="4" t="s">
        <v>477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55" zoomScale="90" zoomScaleNormal="90" workbookViewId="0">
      <selection activeCell="B83" sqref="B8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531</v>
      </c>
      <c r="C4" t="str">
        <f>CONCATENATE(A4,B4)</f>
        <v>И/О заведующего отделения: М.А. Дибиров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508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533</v>
      </c>
      <c r="C17" t="str">
        <f t="shared" si="0"/>
        <v>И/О старшей мед.сетры: О.В. Севринова</v>
      </c>
    </row>
    <row r="18" spans="1:3">
      <c r="A18" t="s">
        <v>123</v>
      </c>
      <c r="B18" t="s">
        <v>344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300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529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517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347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358</v>
      </c>
    </row>
    <row r="40" spans="1:2">
      <c r="A40" t="s">
        <v>170</v>
      </c>
      <c r="B40" t="s">
        <v>499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528</v>
      </c>
    </row>
    <row r="49" spans="1:2">
      <c r="A49" t="s">
        <v>299</v>
      </c>
      <c r="B49" t="s">
        <v>518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525</v>
      </c>
    </row>
    <row r="52" spans="1:2">
      <c r="A52" t="s">
        <v>299</v>
      </c>
      <c r="B52" t="s">
        <v>527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497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363</v>
      </c>
    </row>
    <row r="57" spans="1:2">
      <c r="A57" t="s">
        <v>299</v>
      </c>
      <c r="B57" t="s">
        <v>359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337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361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535</v>
      </c>
    </row>
    <row r="83" spans="1:2">
      <c r="A83" t="s">
        <v>172</v>
      </c>
      <c r="B83" t="s">
        <v>163</v>
      </c>
    </row>
    <row r="84" spans="1:2">
      <c r="A84" t="s">
        <v>184</v>
      </c>
      <c r="B84" t="s">
        <v>142</v>
      </c>
    </row>
    <row r="85" spans="1:2">
      <c r="A85" t="s">
        <v>184</v>
      </c>
      <c r="B85" t="s">
        <v>271</v>
      </c>
    </row>
    <row r="86" spans="1:2">
      <c r="A86" t="s">
        <v>184</v>
      </c>
      <c r="B86" t="s">
        <v>145</v>
      </c>
    </row>
    <row r="87" spans="1:2">
      <c r="A87" t="s">
        <v>184</v>
      </c>
      <c r="B87" t="s">
        <v>148</v>
      </c>
    </row>
    <row r="88" spans="1:2">
      <c r="A88" t="s">
        <v>184</v>
      </c>
      <c r="B88" t="s">
        <v>151</v>
      </c>
    </row>
    <row r="89" spans="1:2">
      <c r="A89" t="s">
        <v>184</v>
      </c>
      <c r="B89" t="s">
        <v>154</v>
      </c>
    </row>
    <row r="90" spans="1:2">
      <c r="A90" t="s">
        <v>184</v>
      </c>
      <c r="B90" t="s">
        <v>160</v>
      </c>
    </row>
    <row r="91" spans="1:2">
      <c r="A91" t="s">
        <v>184</v>
      </c>
      <c r="B91" t="s">
        <v>157</v>
      </c>
    </row>
    <row r="92" spans="1:2">
      <c r="A92" t="s">
        <v>184</v>
      </c>
      <c r="B92" t="s">
        <v>162</v>
      </c>
    </row>
    <row r="93" spans="1:2">
      <c r="A93" t="s">
        <v>184</v>
      </c>
      <c r="B93" t="s">
        <v>165</v>
      </c>
    </row>
  </sheetData>
  <phoneticPr fontId="15" type="noConversion"/>
  <dataValidations count="1">
    <dataValidation type="list" allowBlank="1" showInputMessage="1" showErrorMessage="1" sqref="A22:A9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375</v>
      </c>
    </row>
    <row r="2" spans="1:1">
      <c r="A2" t="s">
        <v>372</v>
      </c>
    </row>
    <row r="3" spans="1:1">
      <c r="A3" t="s">
        <v>376</v>
      </c>
    </row>
    <row r="4" spans="1:1">
      <c r="A4" t="s">
        <v>377</v>
      </c>
    </row>
    <row r="5" spans="1:1">
      <c r="A5" t="s">
        <v>373</v>
      </c>
    </row>
    <row r="6" spans="1:1">
      <c r="A6" t="s">
        <v>374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2025-06-02T13:44:54Z</cp:lastPrinted>
  <dcterms:created xsi:type="dcterms:W3CDTF">2015-06-05T18:19:34Z</dcterms:created>
  <dcterms:modified xsi:type="dcterms:W3CDTF">2025-06-02T14:01:41Z</dcterms:modified>
</cp:coreProperties>
</file>