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5F5F25A9-4B5A-4305-876E-DE430F495FBA}" xr6:coauthVersionLast="43" xr6:coauthVersionMax="43" xr10:uidLastSave="{00000000-0000-0000-0000-000000000000}"/>
  <bookViews>
    <workbookView xWindow="-120" yWindow="-120" windowWidth="20730" windowHeight="11160" activeTab="3" xr2:uid="{00000000-000D-0000-FFFF-FFFF00000000}"/>
  </bookViews>
  <sheets>
    <sheet name="initial" sheetId="8" r:id="rId1"/>
    <sheet name="settings" sheetId="1" r:id="rId2"/>
    <sheet name="survey" sheetId="2" r:id="rId3"/>
    <sheet name="choices" sheetId="3" r:id="rId4"/>
    <sheet name="calculates" sheetId="4" r:id="rId5"/>
    <sheet name="prompt_types" sheetId="5" r:id="rId6"/>
    <sheet name="model" sheetId="6" r:id="rId7"/>
    <sheet name="queries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8" i="3" l="1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12" i="3"/>
  <c r="B211" i="3"/>
  <c r="B210" i="3"/>
  <c r="B209" i="3"/>
  <c r="B208" i="3"/>
  <c r="B207" i="3"/>
  <c r="B206" i="3"/>
  <c r="B205" i="3"/>
  <c r="B204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6" i="3"/>
  <c r="B165" i="3"/>
  <c r="B164" i="3"/>
  <c r="B163" i="3"/>
  <c r="B162" i="3"/>
  <c r="B161" i="3"/>
  <c r="B160" i="3"/>
  <c r="B159" i="3"/>
  <c r="B158" i="3"/>
  <c r="B157" i="3"/>
  <c r="B156" i="3"/>
  <c r="D155" i="3"/>
  <c r="C155" i="3"/>
  <c r="B155" i="3"/>
  <c r="D154" i="3"/>
  <c r="C154" i="3"/>
  <c r="B154" i="3"/>
  <c r="D153" i="3"/>
  <c r="C153" i="3"/>
  <c r="B153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B142" i="3"/>
  <c r="D141" i="3"/>
  <c r="C141" i="3"/>
  <c r="B141" i="3"/>
  <c r="D140" i="3"/>
  <c r="C140" i="3"/>
  <c r="B140" i="3"/>
  <c r="D139" i="3"/>
  <c r="C139" i="3"/>
  <c r="B139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B112" i="3"/>
  <c r="B111" i="3"/>
  <c r="B110" i="3"/>
  <c r="B109" i="3"/>
  <c r="B108" i="3"/>
  <c r="B107" i="3"/>
  <c r="B106" i="3"/>
  <c r="B105" i="3"/>
  <c r="B66" i="3"/>
  <c r="B65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<sst xmlns="http://schemas.openxmlformats.org/spreadsheetml/2006/main" count="2362" uniqueCount="902">
  <si>
    <t>setting_name</t>
  </si>
  <si>
    <t>form_id</t>
  </si>
  <si>
    <t>form_version</t>
  </si>
  <si>
    <t>table_id</t>
  </si>
  <si>
    <t>survey</t>
  </si>
  <si>
    <t>value</t>
  </si>
  <si>
    <t>display.title.text</t>
  </si>
  <si>
    <t>type</t>
  </si>
  <si>
    <t>text</t>
  </si>
  <si>
    <t>select_one</t>
  </si>
  <si>
    <t>values_list</t>
  </si>
  <si>
    <t>name</t>
  </si>
  <si>
    <t>display.prompt.text</t>
  </si>
  <si>
    <t>choice_list_name</t>
  </si>
  <si>
    <t>data_value</t>
  </si>
  <si>
    <t>Yes</t>
  </si>
  <si>
    <t>No</t>
  </si>
  <si>
    <t>begin screen</t>
  </si>
  <si>
    <t>end screen</t>
  </si>
  <si>
    <t>integer</t>
  </si>
  <si>
    <t>date</t>
  </si>
  <si>
    <t>mf</t>
  </si>
  <si>
    <t>Male</t>
  </si>
  <si>
    <t>Female</t>
  </si>
  <si>
    <t>comments</t>
  </si>
  <si>
    <t>clause</t>
  </si>
  <si>
    <t>condition</t>
  </si>
  <si>
    <t>calculation</t>
  </si>
  <si>
    <t>YesNo</t>
  </si>
  <si>
    <t>vcart</t>
  </si>
  <si>
    <t>VI</t>
  </si>
  <si>
    <t>NV</t>
  </si>
  <si>
    <t>PC</t>
  </si>
  <si>
    <t>MA</t>
  </si>
  <si>
    <t>tipo</t>
  </si>
  <si>
    <t>select_one_dropdown</t>
  </si>
  <si>
    <t>assistent</t>
  </si>
  <si>
    <t>camp</t>
  </si>
  <si>
    <t>campinfo</t>
  </si>
  <si>
    <t>Don't know</t>
  </si>
  <si>
    <t>Other</t>
  </si>
  <si>
    <t>calculation_name</t>
  </si>
  <si>
    <t>constraint</t>
  </si>
  <si>
    <t>display.constraint_message.text</t>
  </si>
  <si>
    <t>string</t>
  </si>
  <si>
    <t>font-size</t>
  </si>
  <si>
    <t>20pt</t>
  </si>
  <si>
    <t>prompt_type_name</t>
  </si>
  <si>
    <t>elementType</t>
  </si>
  <si>
    <t>custom_date</t>
  </si>
  <si>
    <t>exactdob</t>
  </si>
  <si>
    <t>YesNoU</t>
  </si>
  <si>
    <t xml:space="preserve">Yes </t>
  </si>
  <si>
    <t>inf</t>
  </si>
  <si>
    <t>BA</t>
  </si>
  <si>
    <t>CV</t>
  </si>
  <si>
    <t>FU</t>
  </si>
  <si>
    <t>MD</t>
  </si>
  <si>
    <t>MJ</t>
  </si>
  <si>
    <t>PE</t>
  </si>
  <si>
    <t>MX</t>
  </si>
  <si>
    <t>NA</t>
  </si>
  <si>
    <t>OU</t>
  </si>
  <si>
    <t>FiveYears</t>
  </si>
  <si>
    <t>VI - Card seen</t>
  </si>
  <si>
    <t>NV - Not brought card</t>
  </si>
  <si>
    <t>PC - Lost card</t>
  </si>
  <si>
    <t>BA - Balanta</t>
  </si>
  <si>
    <t>ST</t>
  </si>
  <si>
    <t>LW</t>
  </si>
  <si>
    <t>bcgnsenr</t>
  </si>
  <si>
    <t>bcgnse2nr</t>
  </si>
  <si>
    <t>bcgnse3nr</t>
  </si>
  <si>
    <t>missing</t>
  </si>
  <si>
    <t>default</t>
  </si>
  <si>
    <t>vbcgm</t>
  </si>
  <si>
    <t>vpenta1m</t>
  </si>
  <si>
    <t>vpenta2m</t>
  </si>
  <si>
    <t>vpenta3m</t>
  </si>
  <si>
    <t>Vaccine not given</t>
  </si>
  <si>
    <t>polionasm</t>
  </si>
  <si>
    <t>vp1m</t>
  </si>
  <si>
    <t>vp2m</t>
  </si>
  <si>
    <t>vp3m</t>
  </si>
  <si>
    <t>vpcv1m</t>
  </si>
  <si>
    <t>vpcv2m</t>
  </si>
  <si>
    <t>vpcv3m</t>
  </si>
  <si>
    <t>rox1m</t>
  </si>
  <si>
    <t>rox2m</t>
  </si>
  <si>
    <t>vpinjm</t>
  </si>
  <si>
    <t>vfamm</t>
  </si>
  <si>
    <t>vsar1m</t>
  </si>
  <si>
    <t>FU - Fula</t>
  </si>
  <si>
    <t>MJ - Mandjancu</t>
  </si>
  <si>
    <t>PE - Pepel</t>
  </si>
  <si>
    <t>MX - Mixto</t>
  </si>
  <si>
    <t>OU - Other</t>
  </si>
  <si>
    <t>BE</t>
  </si>
  <si>
    <t>BE - Beafada</t>
  </si>
  <si>
    <t>BI</t>
  </si>
  <si>
    <t>FE</t>
  </si>
  <si>
    <t>FE - Felupe</t>
  </si>
  <si>
    <t>MC</t>
  </si>
  <si>
    <t>MS</t>
  </si>
  <si>
    <t>MS - Mansonca</t>
  </si>
  <si>
    <t>SA</t>
  </si>
  <si>
    <t>display.locale.text.portuguese</t>
  </si>
  <si>
    <t>showContents</t>
  </si>
  <si>
    <t>English</t>
  </si>
  <si>
    <t>Portuguese</t>
  </si>
  <si>
    <t>Portugues</t>
  </si>
  <si>
    <t>portuguese</t>
  </si>
  <si>
    <t>display.title.text.portuguese</t>
  </si>
  <si>
    <t>display.prompt.text.portuguese</t>
  </si>
  <si>
    <t>MC - Mancanha</t>
  </si>
  <si>
    <t>MD - Mandinga</t>
  </si>
  <si>
    <t>SA - Sarakolé</t>
  </si>
  <si>
    <t>Outra</t>
  </si>
  <si>
    <t>OU - Outra</t>
  </si>
  <si>
    <t>display.constraint_message.text.portuguese</t>
  </si>
  <si>
    <t>display.locale.text</t>
  </si>
  <si>
    <t>branch_label</t>
  </si>
  <si>
    <t>inputAttributes.type</t>
  </si>
  <si>
    <t>(now().getTime()-data('dob'))/1000/60/60/24/365&gt;5</t>
  </si>
  <si>
    <t>select_multiple</t>
  </si>
  <si>
    <t>phone</t>
  </si>
  <si>
    <t>Não</t>
  </si>
  <si>
    <t>Sim</t>
  </si>
  <si>
    <t>MA - Criança maior</t>
  </si>
  <si>
    <t>MA - Older child</t>
  </si>
  <si>
    <t>CV - Cabo Verdiano</t>
  </si>
  <si>
    <t>BCGR</t>
  </si>
  <si>
    <t>18MV</t>
  </si>
  <si>
    <t>QQ</t>
  </si>
  <si>
    <t>PSB</t>
  </si>
  <si>
    <t>IRIPT</t>
  </si>
  <si>
    <t>DDNOVO</t>
  </si>
  <si>
    <t>MV</t>
  </si>
  <si>
    <t>POMS</t>
  </si>
  <si>
    <t>RC</t>
  </si>
  <si>
    <t>TS</t>
  </si>
  <si>
    <t>2DR</t>
  </si>
  <si>
    <t>GE</t>
  </si>
  <si>
    <t>ROTA</t>
  </si>
  <si>
    <t>VA</t>
  </si>
  <si>
    <t>stu3</t>
  </si>
  <si>
    <t>SAME</t>
  </si>
  <si>
    <t>Same date as BCG</t>
  </si>
  <si>
    <t>Same date as PENTA 1</t>
  </si>
  <si>
    <t>PENTA1</t>
  </si>
  <si>
    <t>PENTA2</t>
  </si>
  <si>
    <t>PENTA3</t>
  </si>
  <si>
    <t>Same date as PENTA 3</t>
  </si>
  <si>
    <t>Same date as PENTA 2</t>
  </si>
  <si>
    <t>BCG</t>
  </si>
  <si>
    <t>VAS</t>
  </si>
  <si>
    <t>Same date as VAS (Sarampo 1)</t>
  </si>
  <si>
    <t>Masculino</t>
  </si>
  <si>
    <t>Feminino</t>
  </si>
  <si>
    <t>Não sabe</t>
  </si>
  <si>
    <t>Não tem telefone</t>
  </si>
  <si>
    <t>Não tomou a vacina</t>
  </si>
  <si>
    <t>A mesma data com BCG</t>
  </si>
  <si>
    <t>A mesma data com PENTA1</t>
  </si>
  <si>
    <t>A mesma data com PENTA2</t>
  </si>
  <si>
    <t>A mesma data com PENTA3</t>
  </si>
  <si>
    <t>A mesma data com VAS</t>
  </si>
  <si>
    <t>VI - Cartão visto</t>
  </si>
  <si>
    <t>NV - Não trouxe o cartão</t>
  </si>
  <si>
    <t>PC - Perdeu o cartão</t>
  </si>
  <si>
    <t>inputAttributes.autocomplete</t>
  </si>
  <si>
    <t>VN</t>
  </si>
  <si>
    <t>BI - Bijago</t>
  </si>
  <si>
    <t>No CNO number</t>
  </si>
  <si>
    <t>Não número  CNO</t>
  </si>
  <si>
    <t>comment</t>
  </si>
  <si>
    <t>Check if child is older than 5</t>
  </si>
  <si>
    <t>VN - Card seen and NO vaccines</t>
  </si>
  <si>
    <t>etn1</t>
  </si>
  <si>
    <t>etn2</t>
  </si>
  <si>
    <t>camo</t>
  </si>
  <si>
    <t>VN - Cartão visto, mas sem vacinas registadas</t>
  </si>
  <si>
    <t xml:space="preserve">MA - </t>
  </si>
  <si>
    <t>MI</t>
  </si>
  <si>
    <t xml:space="preserve">MI - </t>
  </si>
  <si>
    <t>MS - Mansoanca</t>
  </si>
  <si>
    <t>MX - Mixted</t>
  </si>
  <si>
    <t>PA</t>
  </si>
  <si>
    <t xml:space="preserve">PA - </t>
  </si>
  <si>
    <t>GE - Geba</t>
  </si>
  <si>
    <t>BM</t>
  </si>
  <si>
    <t>BM - Balante mane</t>
  </si>
  <si>
    <t>NA - Nalu</t>
  </si>
  <si>
    <t>na</t>
  </si>
  <si>
    <t>WO</t>
  </si>
  <si>
    <t>WO - Wolof</t>
  </si>
  <si>
    <t>bairro</t>
  </si>
  <si>
    <t>Bandim II</t>
  </si>
  <si>
    <t>Bandim I</t>
  </si>
  <si>
    <t>Belem</t>
  </si>
  <si>
    <t>Mindera</t>
  </si>
  <si>
    <t>Cuntum I</t>
  </si>
  <si>
    <t>Cuntum II</t>
  </si>
  <si>
    <t>tabz1</t>
  </si>
  <si>
    <t>tabz2</t>
  </si>
  <si>
    <t>tabz3</t>
  </si>
  <si>
    <t>tabz4</t>
  </si>
  <si>
    <t>tabz7</t>
  </si>
  <si>
    <t>tabz9</t>
  </si>
  <si>
    <t>stu</t>
  </si>
  <si>
    <t>inputAttributes.readonly</t>
  </si>
  <si>
    <t>tabz99</t>
  </si>
  <si>
    <t>Has no phone</t>
  </si>
  <si>
    <t>Don't know number</t>
  </si>
  <si>
    <t>reg</t>
  </si>
  <si>
    <t>SAB</t>
  </si>
  <si>
    <t>Oio</t>
  </si>
  <si>
    <t>Biomba</t>
  </si>
  <si>
    <t>Gabu</t>
  </si>
  <si>
    <t>Cacheu</t>
  </si>
  <si>
    <t>Bafata</t>
  </si>
  <si>
    <t>Quinara</t>
  </si>
  <si>
    <t>Tombali</t>
  </si>
  <si>
    <t>Bubaque</t>
  </si>
  <si>
    <t>Bdama</t>
  </si>
  <si>
    <t>NTS</t>
  </si>
  <si>
    <t>NTS - Has no card, some vaccines</t>
  </si>
  <si>
    <t>Unknown date</t>
  </si>
  <si>
    <t>Unknown status</t>
  </si>
  <si>
    <t>isSessionVariable</t>
  </si>
  <si>
    <t>vbcgVI</t>
  </si>
  <si>
    <t>polionasVI</t>
  </si>
  <si>
    <t>vpenta1VI</t>
  </si>
  <si>
    <t>vp1VI</t>
  </si>
  <si>
    <t>vpcv1VI</t>
  </si>
  <si>
    <t>rox1VI</t>
  </si>
  <si>
    <t>vpenta2VI</t>
  </si>
  <si>
    <t>vp2VI</t>
  </si>
  <si>
    <t>vpcv2VI</t>
  </si>
  <si>
    <t>rox2VI</t>
  </si>
  <si>
    <t>vpenta3VI</t>
  </si>
  <si>
    <t>vp3VI</t>
  </si>
  <si>
    <t>vpcv3VI</t>
  </si>
  <si>
    <t>vpinjVI</t>
  </si>
  <si>
    <t>vsar1VI</t>
  </si>
  <si>
    <t>vfamVI</t>
  </si>
  <si>
    <t>cnoq</t>
  </si>
  <si>
    <t>telmaeq</t>
  </si>
  <si>
    <t>telpaiq</t>
  </si>
  <si>
    <t>teloutroq</t>
  </si>
  <si>
    <t>telmaenr</t>
  </si>
  <si>
    <t>telpainr</t>
  </si>
  <si>
    <t>teloutronr</t>
  </si>
  <si>
    <t>etnia1</t>
  </si>
  <si>
    <t>etnia2</t>
  </si>
  <si>
    <t>bcgnses</t>
  </si>
  <si>
    <t>bcgnse2s</t>
  </si>
  <si>
    <t>bcgnse3s</t>
  </si>
  <si>
    <t>camoq</t>
  </si>
  <si>
    <t>NTN - Has no card and no vaccines</t>
  </si>
  <si>
    <t>NTN</t>
  </si>
  <si>
    <t>1966-06-06T00:00:00.000000000</t>
  </si>
  <si>
    <t>1955-05-05T00:00:00.000000000</t>
  </si>
  <si>
    <t>1944-04-04T00:00:00.000000000</t>
  </si>
  <si>
    <t>Inglês</t>
  </si>
  <si>
    <t>Makes the date widget DD/MM/YYYY</t>
  </si>
  <si>
    <t>anos</t>
  </si>
  <si>
    <t>bcgmaealt</t>
  </si>
  <si>
    <t>decimal</t>
  </si>
  <si>
    <t>bcgmaelar</t>
  </si>
  <si>
    <t>bcgnse</t>
  </si>
  <si>
    <t>bcgnse2</t>
  </si>
  <si>
    <t>bcgnse3</t>
  </si>
  <si>
    <t>campest</t>
  </si>
  <si>
    <t>campinf</t>
  </si>
  <si>
    <t>cicbcgmae</t>
  </si>
  <si>
    <t>cicbcgtipo</t>
  </si>
  <si>
    <t>ciccriass</t>
  </si>
  <si>
    <t>cichor</t>
  </si>
  <si>
    <t>cicmaeass</t>
  </si>
  <si>
    <t>cicvert</t>
  </si>
  <si>
    <t>cno</t>
  </si>
  <si>
    <t>dias</t>
  </si>
  <si>
    <t>dob</t>
  </si>
  <si>
    <t>esc</t>
  </si>
  <si>
    <t>escola</t>
  </si>
  <si>
    <t>etnia</t>
  </si>
  <si>
    <t>idamae</t>
  </si>
  <si>
    <t>luzhnsm</t>
  </si>
  <si>
    <t>meses</t>
  </si>
  <si>
    <t>nome</t>
  </si>
  <si>
    <t>nomemae</t>
  </si>
  <si>
    <t>nomepai</t>
  </si>
  <si>
    <t>peso</t>
  </si>
  <si>
    <t>polionas</t>
  </si>
  <si>
    <t>project</t>
  </si>
  <si>
    <t>rox1</t>
  </si>
  <si>
    <t>rox2</t>
  </si>
  <si>
    <t>sex</t>
  </si>
  <si>
    <t>tab</t>
  </si>
  <si>
    <t>tabq</t>
  </si>
  <si>
    <t>tabz</t>
  </si>
  <si>
    <t>telmae</t>
  </si>
  <si>
    <t>teloutro</t>
  </si>
  <si>
    <t>telpai</t>
  </si>
  <si>
    <t>tempr</t>
  </si>
  <si>
    <t>vbcg</t>
  </si>
  <si>
    <t>vfam</t>
  </si>
  <si>
    <t>vp1</t>
  </si>
  <si>
    <t>vp2</t>
  </si>
  <si>
    <t>vp3</t>
  </si>
  <si>
    <t>vpcv1</t>
  </si>
  <si>
    <t>vpcv2</t>
  </si>
  <si>
    <t>vpcv3</t>
  </si>
  <si>
    <t>vpenta1</t>
  </si>
  <si>
    <t>vpenta2</t>
  </si>
  <si>
    <t>vpenta3</t>
  </si>
  <si>
    <t>vpinj</t>
  </si>
  <si>
    <t>vsar1</t>
  </si>
  <si>
    <t>diag</t>
  </si>
  <si>
    <t>diag 1</t>
  </si>
  <si>
    <t>diag 2</t>
  </si>
  <si>
    <t>diag 3</t>
  </si>
  <si>
    <t>diag 4</t>
  </si>
  <si>
    <t>diag 5</t>
  </si>
  <si>
    <t>diag 6</t>
  </si>
  <si>
    <t>diag 7</t>
  </si>
  <si>
    <t>diag 8</t>
  </si>
  <si>
    <t>diag 9</t>
  </si>
  <si>
    <t>diag 10</t>
  </si>
  <si>
    <t>prodiag1</t>
  </si>
  <si>
    <t>prodiag2</t>
  </si>
  <si>
    <t>No diagnosis</t>
  </si>
  <si>
    <t>diagNo</t>
  </si>
  <si>
    <t>prodiag1n</t>
  </si>
  <si>
    <t>if</t>
  </si>
  <si>
    <t>end if</t>
  </si>
  <si>
    <t>prodiag2n</t>
  </si>
  <si>
    <t>regdate</t>
  </si>
  <si>
    <t>rounds</t>
  </si>
  <si>
    <t>hospitzd</t>
  </si>
  <si>
    <t>hos</t>
  </si>
  <si>
    <t>Consultation only</t>
  </si>
  <si>
    <t>Admitted for observation</t>
  </si>
  <si>
    <t>Hospitalized</t>
  </si>
  <si>
    <t>status</t>
  </si>
  <si>
    <t>Discharged alive</t>
  </si>
  <si>
    <t>Died during admission</t>
  </si>
  <si>
    <t>Left</t>
  </si>
  <si>
    <t>Still admitted</t>
  </si>
  <si>
    <t>smxcau</t>
  </si>
  <si>
    <t>Status of child</t>
  </si>
  <si>
    <t>saida</t>
  </si>
  <si>
    <t>saidacom</t>
  </si>
  <si>
    <t>sec</t>
  </si>
  <si>
    <t>dateNA</t>
  </si>
  <si>
    <t>camNA</t>
  </si>
  <si>
    <t>Bed unknown</t>
  </si>
  <si>
    <t>saidana</t>
  </si>
  <si>
    <t>vcartT</t>
  </si>
  <si>
    <t>vcartR</t>
  </si>
  <si>
    <t>required</t>
  </si>
  <si>
    <t>roundq</t>
  </si>
  <si>
    <t>defdiag1</t>
  </si>
  <si>
    <t>defdiag2</t>
  </si>
  <si>
    <t>defdiag1n</t>
  </si>
  <si>
    <t>defdiag2n</t>
  </si>
  <si>
    <t>NA - Don't know</t>
  </si>
  <si>
    <t>linked_table</t>
  </si>
  <si>
    <t>linked_rounds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</si>
  <si>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</si>
  <si>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</si>
  <si>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</si>
  <si>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</si>
  <si>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</si>
  <si>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</si>
  <si>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</si>
  <si>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</si>
  <si>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{}</t>
  </si>
  <si>
    <t>nome = ?</t>
  </si>
  <si>
    <t>[data('nome')]</t>
  </si>
  <si>
    <t>do section survey</t>
  </si>
  <si>
    <t>Date of birth</t>
  </si>
  <si>
    <t>Data do nascimento</t>
  </si>
  <si>
    <t>Phone number of mother</t>
  </si>
  <si>
    <t>Número do telefone da mãe</t>
  </si>
  <si>
    <t>(data('telmaenr')&gt;100000000 &amp;&amp; data('telmaenr')&lt;=999999999) || data('telmaenr')==null</t>
  </si>
  <si>
    <t>Phone number not correct:</t>
  </si>
  <si>
    <t>O número de telefone está incorreto</t>
  </si>
  <si>
    <t>off</t>
  </si>
  <si>
    <t>data('telmaeq') !=null</t>
  </si>
  <si>
    <t>If no phone/number</t>
  </si>
  <si>
    <t>assign</t>
  </si>
  <si>
    <t>data('telmaeq')</t>
  </si>
  <si>
    <t>else</t>
  </si>
  <si>
    <t>If number</t>
  </si>
  <si>
    <t>data('telmaenr')</t>
  </si>
  <si>
    <t>Phone number of father</t>
  </si>
  <si>
    <t>Número do telefone do pai</t>
  </si>
  <si>
    <t>(data('telpainr')&gt;100000000 &amp;&amp; data('telpainr')&lt;=999999999) || data('telpainr')==null</t>
  </si>
  <si>
    <t>data('telpaiq') !=null</t>
  </si>
  <si>
    <t>data('telpaiq')</t>
  </si>
  <si>
    <t>data('telpainr')</t>
  </si>
  <si>
    <t>finalize</t>
  </si>
  <si>
    <t>Vaccination card</t>
  </si>
  <si>
    <t>Cartão da vacina</t>
  </si>
  <si>
    <t>If card seen</t>
  </si>
  <si>
    <t>Has card been changed?</t>
  </si>
  <si>
    <t>Tinha trocado de cartão ?</t>
  </si>
  <si>
    <t>Date of BCG</t>
  </si>
  <si>
    <t>Data de BCG</t>
  </si>
  <si>
    <t>data('vbcgVI')&gt;=data('dob') || data('vbcgVI')==null</t>
  </si>
  <si>
    <t>Cannot be before birth:</t>
  </si>
  <si>
    <t>Não pode ser antes do nascimento:</t>
  </si>
  <si>
    <t>data('vbcgm') != null</t>
  </si>
  <si>
    <t xml:space="preserve">If vaccine date not entered </t>
  </si>
  <si>
    <t>data('vbcgm')</t>
  </si>
  <si>
    <t xml:space="preserve">If date entered </t>
  </si>
  <si>
    <t>data('vbcgVI')</t>
  </si>
  <si>
    <t>Date of VPO-0</t>
  </si>
  <si>
    <t>Data de VPO-0</t>
  </si>
  <si>
    <t>data('polionasVI')&gt;=data('dob')|| data('polionasVI')==null</t>
  </si>
  <si>
    <t>selected(data('polionasm'),'SAME')</t>
  </si>
  <si>
    <t>If same date as BCG</t>
  </si>
  <si>
    <t xml:space="preserve">data('polionasm') != null &amp;&amp; not(selected(data('polionasm'),'SAME')) </t>
  </si>
  <si>
    <t>data('polionasm')</t>
  </si>
  <si>
    <t>data('polionasVI')</t>
  </si>
  <si>
    <t>Date of PENTA 1</t>
  </si>
  <si>
    <t>Data de PENTA 1</t>
  </si>
  <si>
    <t>data('vpenta1VI')&gt;=data('dob')|| data('vpenta1VI')==null</t>
  </si>
  <si>
    <t>data('vpenta1m') != null</t>
  </si>
  <si>
    <t>data('vpenta1m')</t>
  </si>
  <si>
    <t>data('vpenta1VI')</t>
  </si>
  <si>
    <t>Date of VPO-1</t>
  </si>
  <si>
    <t>Data de VPO-1</t>
  </si>
  <si>
    <t>data('vp1VI')&gt;=data('polionasVI')|| data('vp1VI')==null</t>
  </si>
  <si>
    <t>Cannot be before VPO-0:</t>
  </si>
  <si>
    <t>Não pode ser antes de VPO-0:</t>
  </si>
  <si>
    <t>selected(data('vp1m'),'SAME')</t>
  </si>
  <si>
    <t>If same date as PENTA1</t>
  </si>
  <si>
    <t xml:space="preserve">data('vp1m') != null &amp;&amp; not(selected(data('vp1m'),'SAME')) </t>
  </si>
  <si>
    <t>data('vp1m')</t>
  </si>
  <si>
    <t>data('vp1VI')</t>
  </si>
  <si>
    <t>Date of PCV13-1</t>
  </si>
  <si>
    <t>Data de PCV13-1</t>
  </si>
  <si>
    <t>data('vpcv1VI')&gt;=data('dob')|| data('vpcv1VI')==null</t>
  </si>
  <si>
    <t>selected(data('vpcv1m'),'SAME')</t>
  </si>
  <si>
    <t xml:space="preserve">data('vpcv1m') != null &amp;&amp; not(selected(data('vpcv1m'),'SAME')) </t>
  </si>
  <si>
    <t>data('vpcv1m')</t>
  </si>
  <si>
    <t>data('vpcv1VI')</t>
  </si>
  <si>
    <t>Date of ROTA-1</t>
  </si>
  <si>
    <t>Data de ROTA-1</t>
  </si>
  <si>
    <t>data('rox1VI')&gt;=data('dob')|| data('rox1VI')==null</t>
  </si>
  <si>
    <t>selected(data('rox1m'),'SAME')</t>
  </si>
  <si>
    <t xml:space="preserve">data('rox1m') != null &amp;&amp; not(selected(data('rox1m'),'SAME')) </t>
  </si>
  <si>
    <t>data('rox1m')</t>
  </si>
  <si>
    <t>data('rox1VI')</t>
  </si>
  <si>
    <t>Date of PENTA 2</t>
  </si>
  <si>
    <t>Data de PENTA 2</t>
  </si>
  <si>
    <t>data('vpenta2VI')&gt;=data('vpenta1VI')|| data('vpenta2VI')==null</t>
  </si>
  <si>
    <t>Cannot be before PENTA 1:</t>
  </si>
  <si>
    <t>Não pode ser antes de PENTA 1:</t>
  </si>
  <si>
    <t>data('vpenta2m') != null</t>
  </si>
  <si>
    <t>data('vpenta2m')</t>
  </si>
  <si>
    <t>data('vpenta2VI')</t>
  </si>
  <si>
    <t>Date of VPO-2</t>
  </si>
  <si>
    <t>Data de VPO-2</t>
  </si>
  <si>
    <t>data('vp2VI')&gt;=data('vp1VI')|| data('vp2VI')==null</t>
  </si>
  <si>
    <t>Cannot be before VPO-1:</t>
  </si>
  <si>
    <t>Não pode ser antes de VPO-1:</t>
  </si>
  <si>
    <t>selected(data('vp2m'),'SAME')</t>
  </si>
  <si>
    <t>If same date as PENTA2</t>
  </si>
  <si>
    <t xml:space="preserve">data('vp2m') != null &amp;&amp; not(selected(data('vp2m'),'SAME')) </t>
  </si>
  <si>
    <t>data('vp2m')</t>
  </si>
  <si>
    <t>data('vp2VI')</t>
  </si>
  <si>
    <t>Date of PCV13-2</t>
  </si>
  <si>
    <t>Data de PCV13-2</t>
  </si>
  <si>
    <t>data('vpcv2VI')&gt;=data('vpcv1VI')|| data('vpcv2VI')==null</t>
  </si>
  <si>
    <t>Cannot be before PCV13-1:</t>
  </si>
  <si>
    <t>Não pode ser antes de PCV13-1:</t>
  </si>
  <si>
    <t>selected(data('vpcv2m'),'SAME')</t>
  </si>
  <si>
    <t xml:space="preserve">data('vpcv2m') != null &amp;&amp; not(selected(data('vpcv2m'),'SAME')) </t>
  </si>
  <si>
    <t>data('vpcv2m')</t>
  </si>
  <si>
    <t>data('vpcv2VI')</t>
  </si>
  <si>
    <t>Date of ROTA-2</t>
  </si>
  <si>
    <t>Data de ROTA-2</t>
  </si>
  <si>
    <t>data('rox2VI')&gt;=data('rox1VI')|| data('rox2VI')==null</t>
  </si>
  <si>
    <t>Cannot be before ROTA-1:</t>
  </si>
  <si>
    <t>Não pode ser antes de ROTA-1:</t>
  </si>
  <si>
    <t>selected(data('rox2m'),'SAME')</t>
  </si>
  <si>
    <t xml:space="preserve">data('rox2m') != null &amp;&amp; not(selected(data('rox2m'),'SAME')) </t>
  </si>
  <si>
    <t>data('rox2m')</t>
  </si>
  <si>
    <t>data('rox2VI')</t>
  </si>
  <si>
    <t>Date of PENTA 3</t>
  </si>
  <si>
    <t>Data de PENTA 3</t>
  </si>
  <si>
    <t>data('vpenta3VI')&gt;=data('vpenta2VI')|| data('vpenta3VI')==null</t>
  </si>
  <si>
    <t>Cannot be before PENTA 2:</t>
  </si>
  <si>
    <t>Não pode ser antes de PENTA-2:</t>
  </si>
  <si>
    <t>data('vpenta3m') != null</t>
  </si>
  <si>
    <t>data('vpenta3m')</t>
  </si>
  <si>
    <t>data('vpenta3VI')</t>
  </si>
  <si>
    <t>Date of VPO-3</t>
  </si>
  <si>
    <t>Data de VPO-3</t>
  </si>
  <si>
    <t>data('vp3VI')&gt;=data('vp2VI')|| data('vp3VI')==null</t>
  </si>
  <si>
    <t>Cannot be before VPO-2:</t>
  </si>
  <si>
    <t>Não pode ser antes de VPO-2:</t>
  </si>
  <si>
    <t>selected(data('vp3m'),'SAME')</t>
  </si>
  <si>
    <t>If same date as PENTA3</t>
  </si>
  <si>
    <t xml:space="preserve">data('vp3m') != null &amp;&amp; not(selected(data('vp3m'),'SAME')) </t>
  </si>
  <si>
    <t>data('vp3m')</t>
  </si>
  <si>
    <t>data('vp3VI')</t>
  </si>
  <si>
    <t>Date of PCV13-3</t>
  </si>
  <si>
    <t>Data de PCV13-3</t>
  </si>
  <si>
    <t>data('vpcv3VI')&gt;=data('vpcv2VI')|| data('vpcv3VI')==null</t>
  </si>
  <si>
    <t>Cannot be before PCV13-2:</t>
  </si>
  <si>
    <t>Não pode ser antes de PCV13-2:</t>
  </si>
  <si>
    <t>selected(data('vpcv3m'),'SAME')</t>
  </si>
  <si>
    <t xml:space="preserve">data('vpcv3m') != null &amp;&amp; not(selected(data('vpcv3m'),'SAME')) </t>
  </si>
  <si>
    <t>data('vpcv3m')</t>
  </si>
  <si>
    <t>data('vpcv3VI')</t>
  </si>
  <si>
    <t>Date of VPI</t>
  </si>
  <si>
    <t>Data de VPI</t>
  </si>
  <si>
    <t>data('vpinjVI')&gt;=data('dob')|| data('vpinjVI')==null</t>
  </si>
  <si>
    <t>selected(data('vpinjm'),'SAME')</t>
  </si>
  <si>
    <t xml:space="preserve">data('vpinjm') != null &amp;&amp; not(selected(data('vpinjm'),'SAME')) </t>
  </si>
  <si>
    <t>data('vpinjm')</t>
  </si>
  <si>
    <t>data('vpinjVI')</t>
  </si>
  <si>
    <t>Data de VAS (Sarampo 1)</t>
  </si>
  <si>
    <t>data('vsar1VI')&gt;=data('dob')|| data('vsar1VI')==null</t>
  </si>
  <si>
    <t>data('vsar1m') != null</t>
  </si>
  <si>
    <t>data('vsar1m')</t>
  </si>
  <si>
    <t>data('vsar1VI')</t>
  </si>
  <si>
    <t>Date of VAA (Yellow fever)</t>
  </si>
  <si>
    <t>data('vfamVI')&gt;=data('dob')|| data('vfamVI')==null</t>
  </si>
  <si>
    <t>selected(data('vfamm'),'SAME')</t>
  </si>
  <si>
    <t>If same date as VAS</t>
  </si>
  <si>
    <t xml:space="preserve">data('vfamm') != null &amp;&amp; not(selected(data('vfamm'),'SAME')) </t>
  </si>
  <si>
    <t>data('vfamm')</t>
  </si>
  <si>
    <t>data('vfamVI')</t>
  </si>
  <si>
    <t>VPO-0</t>
  </si>
  <si>
    <t>PENTA 1</t>
  </si>
  <si>
    <t>PENTA 2</t>
  </si>
  <si>
    <t>PENTA 3</t>
  </si>
  <si>
    <t>VPO-1</t>
  </si>
  <si>
    <t>VPO-2</t>
  </si>
  <si>
    <t>VPO-3</t>
  </si>
  <si>
    <t>PCV13-1</t>
  </si>
  <si>
    <t>PCV13-2</t>
  </si>
  <si>
    <t>PCV13-3</t>
  </si>
  <si>
    <t>ROTA-1</t>
  </si>
  <si>
    <t>ROTA-2</t>
  </si>
  <si>
    <t>VPI</t>
  </si>
  <si>
    <t>vdcart</t>
  </si>
  <si>
    <t>note</t>
  </si>
  <si>
    <t>BCG scar of the child</t>
  </si>
  <si>
    <t>Cicatriz de BCG na criança</t>
  </si>
  <si>
    <t>Type of scar</t>
  </si>
  <si>
    <t>Tipo de cicatriz</t>
  </si>
  <si>
    <t>selected(data('cicbcgtipo'),'1')</t>
  </si>
  <si>
    <t>If scar</t>
  </si>
  <si>
    <t>Vertical measurement</t>
  </si>
  <si>
    <t>Medição vertical</t>
  </si>
  <si>
    <t>Horizontal measurement</t>
  </si>
  <si>
    <t>Medição horizontal</t>
  </si>
  <si>
    <t>BCG scar of the mother</t>
  </si>
  <si>
    <t>Cicatriz de BCG na mãe</t>
  </si>
  <si>
    <t>Does the mother have a BCG scar?</t>
  </si>
  <si>
    <t>A mãe tem cicatriz de BCG ?</t>
  </si>
  <si>
    <t>selected(data('cicbcgmae'),'1')</t>
  </si>
  <si>
    <t>Medição Horizontal</t>
  </si>
  <si>
    <t>fieldName</t>
  </si>
  <si>
    <t>If no estimate the age</t>
  </si>
  <si>
    <t>Estimated age</t>
  </si>
  <si>
    <t>Idade estimado</t>
  </si>
  <si>
    <t>Age of child (years)</t>
  </si>
  <si>
    <t>Idade da criança (anos)</t>
  </si>
  <si>
    <t>Age of child (months)</t>
  </si>
  <si>
    <t>Idade da criança (meses)</t>
  </si>
  <si>
    <t>data('meses') &lt;= 12</t>
  </si>
  <si>
    <t>Must be 12 or less:</t>
  </si>
  <si>
    <t>Deve ser 12 ou menos</t>
  </si>
  <si>
    <t>Age of child (days)</t>
  </si>
  <si>
    <t>Idade da criança (dias)</t>
  </si>
  <si>
    <t>Choose all studynr prefixes</t>
  </si>
  <si>
    <t>goto CNO</t>
  </si>
  <si>
    <t>countSelected(data('stu'))==0</t>
  </si>
  <si>
    <t>If no prefixes are chosen, go to CNO-screen</t>
  </si>
  <si>
    <t>countSelected(data('stu'))&gt;=1</t>
  </si>
  <si>
    <t>If &gt;= 1 prefix</t>
  </si>
  <si>
    <t>(data('stu'))[0]</t>
  </si>
  <si>
    <t>Assign prefix to variable</t>
  </si>
  <si>
    <t>Study number</t>
  </si>
  <si>
    <t>Número de estudo</t>
  </si>
  <si>
    <t>Print prefix, don't allow editing</t>
  </si>
  <si>
    <t>(data('stu'))[0]+data('bcgnsenr')</t>
  </si>
  <si>
    <t>Combine prefix and studynr</t>
  </si>
  <si>
    <t>countSelected(data('stu'))&gt;=2</t>
  </si>
  <si>
    <t>(data('stu'))[1]</t>
  </si>
  <si>
    <t>same as above</t>
  </si>
  <si>
    <t>(data('stu'))[1]+data('bcgnse2nr')</t>
  </si>
  <si>
    <t>countSelected(data('stu'))&gt;=3</t>
  </si>
  <si>
    <t>(data('stu'))[2]</t>
  </si>
  <si>
    <t>(data('stu'))[2]+data('bcgnse3nr')</t>
  </si>
  <si>
    <t>CNO</t>
  </si>
  <si>
    <t>data('cnoq') != null</t>
  </si>
  <si>
    <t>If no CNO</t>
  </si>
  <si>
    <t>Does the child live in the project area?</t>
  </si>
  <si>
    <t>selected(data('project'),'1')</t>
  </si>
  <si>
    <t>If in study area</t>
  </si>
  <si>
    <t>Select bairro</t>
  </si>
  <si>
    <t>selected(data('bairro'),'1')</t>
  </si>
  <si>
    <t>If Bandim I</t>
  </si>
  <si>
    <t>TaBz</t>
  </si>
  <si>
    <t>data('tabz1')</t>
  </si>
  <si>
    <t>selected(data('bairro'),'2')</t>
  </si>
  <si>
    <t>If Bandim II</t>
  </si>
  <si>
    <t>data('tabz2')</t>
  </si>
  <si>
    <t>selected(data('bairro'),'3')</t>
  </si>
  <si>
    <t>If Belem</t>
  </si>
  <si>
    <t>data('tabz3')</t>
  </si>
  <si>
    <t>selected(data('bairro'),'4')</t>
  </si>
  <si>
    <t>If Mindera</t>
  </si>
  <si>
    <t>data('tabz4')</t>
  </si>
  <si>
    <t>selected(data('bairro'),'7')</t>
  </si>
  <si>
    <t>If Cuntum I</t>
  </si>
  <si>
    <t>data('tabz7')</t>
  </si>
  <si>
    <t>selected(data('bairro'),'9')</t>
  </si>
  <si>
    <t>If Cuntum II</t>
  </si>
  <si>
    <t>data('tabz9')</t>
  </si>
  <si>
    <t>selected(data('bairro'),'999')</t>
  </si>
  <si>
    <t>If don't know</t>
  </si>
  <si>
    <t>data('tabz99')</t>
  </si>
  <si>
    <t>not(selected(data('bairro'),'999')) &amp;&amp; data('bairro') != null</t>
  </si>
  <si>
    <t>If bairro selected ask for CaMo</t>
  </si>
  <si>
    <t>CaMo</t>
  </si>
  <si>
    <t>data('camoq') != null</t>
  </si>
  <si>
    <t>If no CaMo</t>
  </si>
  <si>
    <t>If don't know TaBz or Camo</t>
  </si>
  <si>
    <t>habcom</t>
  </si>
  <si>
    <t>Comment</t>
  </si>
  <si>
    <t>selected(data('project'),'2')</t>
  </si>
  <si>
    <t>If not i study area</t>
  </si>
  <si>
    <t xml:space="preserve">if </t>
  </si>
  <si>
    <t>selected(data('tabq'),'1')</t>
  </si>
  <si>
    <t>If people come by</t>
  </si>
  <si>
    <t>Region</t>
  </si>
  <si>
    <t>Neighbourhood</t>
  </si>
  <si>
    <t>Bairro</t>
  </si>
  <si>
    <t>Name of village</t>
  </si>
  <si>
    <t>Name of mother</t>
  </si>
  <si>
    <t>Nome da mãe</t>
  </si>
  <si>
    <t>Age of mother</t>
  </si>
  <si>
    <t>Idade da mãe</t>
  </si>
  <si>
    <t>Etnicity of mother</t>
  </si>
  <si>
    <t>Etnia da mãe</t>
  </si>
  <si>
    <t>selected(data('etnia1'), 'OU')</t>
  </si>
  <si>
    <t>If other than the list</t>
  </si>
  <si>
    <t>Other:</t>
  </si>
  <si>
    <t>If from list etn2</t>
  </si>
  <si>
    <t>data('etnia2')</t>
  </si>
  <si>
    <t>If from list etn1</t>
  </si>
  <si>
    <t>data('etnia1')</t>
  </si>
  <si>
    <t>Has the mother attended school?</t>
  </si>
  <si>
    <t>A mãe estudou ?</t>
  </si>
  <si>
    <t>selected(data('esc'), '1')</t>
  </si>
  <si>
    <t>If yes</t>
  </si>
  <si>
    <t>For how many years?</t>
  </si>
  <si>
    <t>Por quantos anos ?</t>
  </si>
  <si>
    <t>Name of father</t>
  </si>
  <si>
    <t>Nome do pai</t>
  </si>
  <si>
    <t>Informant</t>
  </si>
  <si>
    <t>Informante</t>
  </si>
  <si>
    <t>selected(data('inf'),'3') || selected(data('inf'),'4') || selected(data('inf'),'5')</t>
  </si>
  <si>
    <t>If informant is tia/tio, aunt or grandparrents</t>
  </si>
  <si>
    <t>Phone number of informant</t>
  </si>
  <si>
    <t>Número de telefone do informante</t>
  </si>
  <si>
    <t>(data('telteloutronr')&gt;100000000 &amp;&amp; data('telteloutronr')&lt;=999999999) || data('telteloutronr')==null</t>
  </si>
  <si>
    <t>data('teloutroq') !=null</t>
  </si>
  <si>
    <t>data('teloutro')</t>
  </si>
  <si>
    <t>Weight of child</t>
  </si>
  <si>
    <t>Peso da criança</t>
  </si>
  <si>
    <t>Temperature</t>
  </si>
  <si>
    <t>Temperatura</t>
  </si>
  <si>
    <t>Is the child born at HNSM?</t>
  </si>
  <si>
    <t>A criança nasceu no HNSM ?</t>
  </si>
  <si>
    <t>goto vaccines</t>
  </si>
  <si>
    <t>(calculates.FiveYears() &amp;&amp; data('dob') != null) || data('anos')&gt;5</t>
  </si>
  <si>
    <t>If older than 5 years skip BCG scar</t>
  </si>
  <si>
    <t>not(selected(data('inf'),'1'))</t>
  </si>
  <si>
    <t>if informant not mother, skip mother BCG</t>
  </si>
  <si>
    <t>vaccines</t>
  </si>
  <si>
    <t>If older than 5</t>
  </si>
  <si>
    <t>campcode</t>
  </si>
  <si>
    <t>troc_cart</t>
  </si>
  <si>
    <t>falh</t>
  </si>
  <si>
    <t>falm</t>
  </si>
  <si>
    <t>gepor</t>
  </si>
  <si>
    <t>geresl</t>
  </si>
  <si>
    <t>hemogli1</t>
  </si>
  <si>
    <t>horainth</t>
  </si>
  <si>
    <t>horaintm</t>
  </si>
  <si>
    <t>leucocito</t>
  </si>
  <si>
    <t>sanguegrp</t>
  </si>
  <si>
    <t>transtot</t>
  </si>
  <si>
    <t>tdr</t>
  </si>
  <si>
    <t>Positive</t>
  </si>
  <si>
    <t>Negative</t>
  </si>
  <si>
    <t>Not performed</t>
  </si>
  <si>
    <t>blood</t>
  </si>
  <si>
    <t>A</t>
  </si>
  <si>
    <t>A+</t>
  </si>
  <si>
    <t>Name of child</t>
  </si>
  <si>
    <t>Nome do filho(a)</t>
  </si>
  <si>
    <t>Gender</t>
  </si>
  <si>
    <t>Genero</t>
  </si>
  <si>
    <t>data('exactdob') != null</t>
  </si>
  <si>
    <t>falq</t>
  </si>
  <si>
    <t>hemogli1q</t>
  </si>
  <si>
    <t>horaintq</t>
  </si>
  <si>
    <t>leucocitoq</t>
  </si>
  <si>
    <t>transtotq</t>
  </si>
  <si>
    <t>timeNA</t>
  </si>
  <si>
    <t>Time unknown</t>
  </si>
  <si>
    <t>cnoNA</t>
  </si>
  <si>
    <t>If no card, but some vaccines</t>
  </si>
  <si>
    <t>A - Neonatologia</t>
  </si>
  <si>
    <t>B</t>
  </si>
  <si>
    <t>B - Berco</t>
  </si>
  <si>
    <t>C</t>
  </si>
  <si>
    <t>C - Recobre</t>
  </si>
  <si>
    <t>D</t>
  </si>
  <si>
    <t>D - Corridor</t>
  </si>
  <si>
    <t>E</t>
  </si>
  <si>
    <t>E - Isolamento</t>
  </si>
  <si>
    <t>F</t>
  </si>
  <si>
    <t>F - Recobre MSF</t>
  </si>
  <si>
    <t>G</t>
  </si>
  <si>
    <t>G - Gastro</t>
  </si>
  <si>
    <t>M</t>
  </si>
  <si>
    <t>M - Miscalanea</t>
  </si>
  <si>
    <t>N</t>
  </si>
  <si>
    <t>N - Creni</t>
  </si>
  <si>
    <t>O</t>
  </si>
  <si>
    <t>O - Observacao</t>
  </si>
  <si>
    <t>R</t>
  </si>
  <si>
    <t>R - Respiratoria</t>
  </si>
  <si>
    <t>U</t>
  </si>
  <si>
    <t>U - UCIP</t>
  </si>
  <si>
    <t>W</t>
  </si>
  <si>
    <t>W - Wambo</t>
  </si>
  <si>
    <t>NA - Não sabe</t>
  </si>
  <si>
    <t>cam1</t>
  </si>
  <si>
    <t>sec1</t>
  </si>
  <si>
    <t>cam1na</t>
  </si>
  <si>
    <t>roundsdateinit</t>
  </si>
  <si>
    <t>roundsdatelate</t>
  </si>
  <si>
    <t>initroundcom</t>
  </si>
  <si>
    <t>dbf</t>
  </si>
  <si>
    <t>campdata</t>
  </si>
  <si>
    <t>dataciccri</t>
  </si>
  <si>
    <t>datacicmae</t>
  </si>
  <si>
    <t>geresli</t>
  </si>
  <si>
    <t>malq</t>
  </si>
  <si>
    <t>A-</t>
  </si>
  <si>
    <t>B+</t>
  </si>
  <si>
    <t>B-</t>
  </si>
  <si>
    <t>AB+</t>
  </si>
  <si>
    <t>AB-</t>
  </si>
  <si>
    <t>O+</t>
  </si>
  <si>
    <t>O-</t>
  </si>
  <si>
    <t>mal</t>
  </si>
  <si>
    <t>defdiag3</t>
  </si>
  <si>
    <t>defdiag3n</t>
  </si>
  <si>
    <t>sanguegrpi</t>
  </si>
  <si>
    <t>sanguegrpq</t>
  </si>
  <si>
    <t>prodiag3</t>
  </si>
  <si>
    <t>prodiag3n</t>
  </si>
  <si>
    <t>csobs</t>
  </si>
  <si>
    <t>semanes</t>
  </si>
  <si>
    <t>Triagem</t>
  </si>
  <si>
    <t>Age of child (weeks)</t>
  </si>
  <si>
    <t>Idade da criança (semanes)</t>
  </si>
  <si>
    <t>data('etnia') != null</t>
  </si>
  <si>
    <t>data('cicbcgtipo') != null</t>
  </si>
  <si>
    <t>data('cicbcgmae') != null</t>
  </si>
  <si>
    <t>data('campest') != null</t>
  </si>
  <si>
    <t>data('regdate')</t>
  </si>
  <si>
    <t>data('roundsdatelate')</t>
  </si>
  <si>
    <t>selected(data('vcartR'), 'NTS')</t>
  </si>
  <si>
    <t>selected(data('vcartR'), 'VI')</t>
  </si>
  <si>
    <t>selected(data('vcartR'),'MA')</t>
  </si>
  <si>
    <t>async_assign_num_value</t>
  </si>
  <si>
    <t>linked_cam</t>
  </si>
  <si>
    <t>async_assign_text_value</t>
  </si>
  <si>
    <t>linked_sec</t>
  </si>
  <si>
    <t>bloodNA</t>
  </si>
  <si>
    <t>number</t>
  </si>
  <si>
    <t>Updates cam1 variable</t>
  </si>
  <si>
    <t>Updates sec1 variable</t>
  </si>
  <si>
    <t xml:space="preserve"> id = ? and  roundsdate = ?</t>
  </si>
  <si>
    <t>[opendatakit.getCurrentInstanceId(), data('roundsdatelate')]</t>
  </si>
  <si>
    <t>Description of where the child lives</t>
  </si>
  <si>
    <t>Do people from the project come by the village?</t>
  </si>
  <si>
    <t>maeq</t>
  </si>
  <si>
    <t>exactdob2</t>
  </si>
  <si>
    <t>sab</t>
  </si>
  <si>
    <t>Ajuda</t>
  </si>
  <si>
    <t>Antula</t>
  </si>
  <si>
    <t>Bairro Militar</t>
  </si>
  <si>
    <t>Bandim</t>
  </si>
  <si>
    <t>Belém</t>
  </si>
  <si>
    <t>Centro</t>
  </si>
  <si>
    <t>Contum</t>
  </si>
  <si>
    <t>Gã Beafada</t>
  </si>
  <si>
    <t>Luanda</t>
  </si>
  <si>
    <t>Missará</t>
  </si>
  <si>
    <t>Pefine</t>
  </si>
  <si>
    <t>Plaque</t>
  </si>
  <si>
    <t>Quelélé</t>
  </si>
  <si>
    <t>Santa Luzia</t>
  </si>
  <si>
    <t>bairroreg</t>
  </si>
  <si>
    <t>asstriagem</t>
  </si>
  <si>
    <t>dbfass</t>
  </si>
  <si>
    <t>assinitrounds</t>
  </si>
  <si>
    <t>asslaterounds</t>
  </si>
  <si>
    <t>{ id: opendatakit.getCurrentInstanceId(), assistant : data('asslaterounds'), cam1i: data('cam1'), nome: data('nome'), roundsdate: data('roundsdatelate'), sec1i: data('sec1')}</t>
  </si>
  <si>
    <t xml:space="preserve">Assistant </t>
  </si>
  <si>
    <t>data('asslaterounds')</t>
  </si>
  <si>
    <t>data('roundsdateinit')</t>
  </si>
  <si>
    <t>pediatria</t>
  </si>
  <si>
    <t>lateroundsquick</t>
  </si>
  <si>
    <t>Add child from Lola's round</t>
  </si>
  <si>
    <t>NTN - Não tem cartão e não tem vacinas</t>
  </si>
  <si>
    <t>NTS - Não tem cartão, mas tem vacinas</t>
  </si>
  <si>
    <t>Data desconhecida</t>
  </si>
  <si>
    <t>Status desconhecido</t>
  </si>
  <si>
    <t>Não sabe o número</t>
  </si>
  <si>
    <t>Apenas consulta</t>
  </si>
  <si>
    <t>Admitido para observação</t>
  </si>
  <si>
    <t>Incrustado</t>
  </si>
  <si>
    <t>Nenhum diagnóstico</t>
  </si>
  <si>
    <t>Ainda admitido</t>
  </si>
  <si>
    <t>Viveu descarregado</t>
  </si>
  <si>
    <t>Morreu durante a admissão</t>
  </si>
  <si>
    <t>Deixou</t>
  </si>
  <si>
    <t>Cama desconhecida</t>
  </si>
  <si>
    <t>Positivo</t>
  </si>
  <si>
    <t>Negativo</t>
  </si>
  <si>
    <t>Não realizado</t>
  </si>
  <si>
    <t>Tempo desconhecido</t>
  </si>
  <si>
    <t>Day of check</t>
  </si>
  <si>
    <t>Dia de cheque</t>
  </si>
  <si>
    <t>Assistente</t>
  </si>
  <si>
    <t>Status da criança</t>
  </si>
  <si>
    <t>Choose studie(s)</t>
  </si>
  <si>
    <t>Escolha estudoa(s)</t>
  </si>
  <si>
    <t>Descrição de onde a criança vive</t>
  </si>
  <si>
    <t>As pessoas do projeto vêm pela aldeia?</t>
  </si>
  <si>
    <t>Região</t>
  </si>
  <si>
    <t>Nome da tabanca</t>
  </si>
  <si>
    <t>Outra:</t>
  </si>
  <si>
    <t>Date of VAS (Measles 1)</t>
  </si>
  <si>
    <t>Data de VAA (Febre amarela)</t>
  </si>
  <si>
    <t>VAS (Measles 1)</t>
  </si>
  <si>
    <t>VAS (Sarampo 1)</t>
  </si>
  <si>
    <t>VAA (Yellow fever)</t>
  </si>
  <si>
    <t>VAA (Febre amarela)</t>
  </si>
  <si>
    <t>Did the child take part in the May 2019 campaign?</t>
  </si>
  <si>
    <t xml:space="preserve">A criança tinha participado na campanha de vacinação no mês de Maio de 2019 ? </t>
  </si>
  <si>
    <t>Registered check(s)</t>
  </si>
  <si>
    <t>Cheque(s) registrado(s)</t>
  </si>
  <si>
    <t>saidai</t>
  </si>
  <si>
    <t>A criança vive na area de estudo de PSB?</t>
  </si>
  <si>
    <t>data('bairro') == '999'  || data('tabz') == '999'  || data('camoq') != null</t>
  </si>
  <si>
    <t>Mother</t>
  </si>
  <si>
    <t>Mãe</t>
  </si>
  <si>
    <t>Father</t>
  </si>
  <si>
    <t>Pai</t>
  </si>
  <si>
    <t>Aunt/uncle</t>
  </si>
  <si>
    <t>Tia/tio</t>
  </si>
  <si>
    <t>Grandparents</t>
  </si>
  <si>
    <t>Avo</t>
  </si>
  <si>
    <t>Paulo</t>
  </si>
  <si>
    <t>Justino</t>
  </si>
  <si>
    <t>Domingos</t>
  </si>
  <si>
    <t>Lola</t>
  </si>
  <si>
    <t>Eduardo</t>
  </si>
  <si>
    <t>Miro</t>
  </si>
  <si>
    <t>Scar</t>
  </si>
  <si>
    <t>Cicatriz</t>
  </si>
  <si>
    <t>Ulcer</t>
  </si>
  <si>
    <t>Ulcera (mandita)</t>
  </si>
  <si>
    <t>Papule</t>
  </si>
  <si>
    <t>Cocula (papla fechado)</t>
  </si>
  <si>
    <t>No scar</t>
  </si>
  <si>
    <t>Nada</t>
  </si>
  <si>
    <t>Older child</t>
  </si>
  <si>
    <t>Criança maior</t>
  </si>
  <si>
    <t>Participated</t>
  </si>
  <si>
    <t>Participou</t>
  </si>
  <si>
    <t>Did not participate</t>
  </si>
  <si>
    <t>Não participou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</si>
</sst>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22222"/>
      <name val="Arial"/>
      <family val="2"/>
    </font>
    <font>
      <sz val="11"/>
      <color rgb="FF40404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/>
    <xf numFmtId="0" fontId="6" fillId="0" borderId="0"/>
  </cellStyleXfs>
  <cellXfs count="36">
    <xf numFmtId="0" fontId="0" fillId="0" borderId="0" xfId="0"/>
    <xf numFmtId="164" fontId="1" fillId="0" borderId="0" xfId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1" xfId="0" applyFill="1" applyBorder="1"/>
    <xf numFmtId="0" fontId="0" fillId="4" borderId="0" xfId="0" applyFill="1"/>
    <xf numFmtId="14" fontId="4" fillId="4" borderId="0" xfId="0" applyNumberFormat="1" applyFont="1" applyFill="1"/>
    <xf numFmtId="14" fontId="4" fillId="2" borderId="0" xfId="0" applyNumberFormat="1" applyFont="1" applyFill="1"/>
    <xf numFmtId="0" fontId="0" fillId="5" borderId="0" xfId="0" applyFill="1"/>
    <xf numFmtId="164" fontId="1" fillId="5" borderId="0" xfId="1" applyFill="1"/>
    <xf numFmtId="0" fontId="0" fillId="6" borderId="0" xfId="0" applyFill="1"/>
    <xf numFmtId="164" fontId="1" fillId="6" borderId="0" xfId="1" applyFill="1"/>
    <xf numFmtId="0" fontId="0" fillId="7" borderId="0" xfId="0" applyFill="1"/>
    <xf numFmtId="0" fontId="0" fillId="8" borderId="0" xfId="0" applyFill="1"/>
    <xf numFmtId="164" fontId="1" fillId="8" borderId="0" xfId="1" applyFill="1"/>
    <xf numFmtId="164" fontId="1" fillId="9" borderId="0" xfId="1" applyFill="1"/>
    <xf numFmtId="0" fontId="0" fillId="9" borderId="0" xfId="0" applyFill="1"/>
    <xf numFmtId="0" fontId="0" fillId="10" borderId="0" xfId="0" applyFill="1"/>
    <xf numFmtId="49" fontId="0" fillId="0" borderId="0" xfId="0" applyNumberFormat="1" applyAlignment="1">
      <alignment wrapText="1"/>
    </xf>
    <xf numFmtId="0" fontId="5" fillId="0" borderId="0" xfId="0" applyFont="1"/>
    <xf numFmtId="49" fontId="0" fillId="0" borderId="0" xfId="0" quotePrefix="1" applyNumberFormat="1" applyAlignment="1">
      <alignment wrapText="1"/>
    </xf>
    <xf numFmtId="0" fontId="0" fillId="0" borderId="1" xfId="0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164" fontId="1" fillId="14" borderId="0" xfId="1" applyFill="1"/>
    <xf numFmtId="0" fontId="0" fillId="0" borderId="0" xfId="2" applyFont="1" applyAlignment="1">
      <alignment wrapText="1"/>
    </xf>
    <xf numFmtId="0" fontId="0" fillId="15" borderId="0" xfId="0" applyFill="1"/>
    <xf numFmtId="0" fontId="6" fillId="0" borderId="0" xfId="2" applyAlignment="1">
      <alignment wrapText="1"/>
    </xf>
    <xf numFmtId="49" fontId="5" fillId="0" borderId="0" xfId="0" applyNumberFormat="1" applyFont="1" applyAlignment="1">
      <alignment wrapText="1"/>
    </xf>
    <xf numFmtId="0" fontId="0" fillId="2" borderId="0" xfId="0" applyFill="1" applyAlignment="1">
      <alignment horizontal="left"/>
    </xf>
    <xf numFmtId="0" fontId="5" fillId="2" borderId="0" xfId="0" applyFont="1" applyFill="1" applyAlignment="1">
      <alignment horizontal="left"/>
    </xf>
    <xf numFmtId="0" fontId="0" fillId="16" borderId="0" xfId="0" applyFill="1"/>
    <xf numFmtId="0" fontId="0" fillId="17" borderId="0" xfId="0" applyFill="1"/>
  </cellXfs>
  <cellStyles count="3">
    <cellStyle name="Excel Built-in Normal" xfId="1" xr:uid="{B24E2DBD-C98B-43BE-8700-82C21F1CBFF5}"/>
    <cellStyle name="Normal" xfId="0" builtinId="0"/>
    <cellStyle name="Normal 4" xfId="2" xr:uid="{5EF6B622-44DE-40F7-AC58-354BFC3AC5F8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2806D-3171-41FE-8FF4-65559A535163}">
  <dimension ref="A1:D3"/>
  <sheetViews>
    <sheetView workbookViewId="0">
      <selection activeCell="B3" sqref="B3"/>
    </sheetView>
  </sheetViews>
  <sheetFormatPr defaultRowHeight="15" x14ac:dyDescent="0.25"/>
  <cols>
    <col min="1" max="1" width="31.42578125" customWidth="1"/>
    <col min="2" max="2" width="8.7109375" customWidth="1"/>
    <col min="3" max="3" width="22.28515625" customWidth="1"/>
    <col min="4" max="4" width="10.28515625" bestFit="1" customWidth="1"/>
  </cols>
  <sheetData>
    <row r="1" spans="1:4" x14ac:dyDescent="0.25">
      <c r="A1" s="2" t="s">
        <v>25</v>
      </c>
      <c r="B1" s="2" t="s">
        <v>7</v>
      </c>
      <c r="C1" s="2" t="s">
        <v>12</v>
      </c>
      <c r="D1" s="2" t="s">
        <v>24</v>
      </c>
    </row>
    <row r="2" spans="1:4" x14ac:dyDescent="0.25">
      <c r="A2" s="2" t="s">
        <v>381</v>
      </c>
      <c r="B2" s="2"/>
      <c r="C2" s="2"/>
      <c r="D2" s="2"/>
    </row>
    <row r="3" spans="1:4" x14ac:dyDescent="0.25">
      <c r="A3" s="2"/>
      <c r="B3" s="2" t="s">
        <v>403</v>
      </c>
      <c r="C3" s="2"/>
      <c r="D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B3" sqref="B3"/>
    </sheetView>
  </sheetViews>
  <sheetFormatPr defaultRowHeight="15" x14ac:dyDescent="0.25"/>
  <cols>
    <col min="1" max="1" width="13.28515625" bestFit="1" customWidth="1"/>
    <col min="2" max="2" width="15.42578125" bestFit="1" customWidth="1"/>
    <col min="3" max="3" width="23.140625" bestFit="1" customWidth="1"/>
    <col min="4" max="4" width="27" bestFit="1" customWidth="1"/>
    <col min="5" max="5" width="24.7109375" bestFit="1" customWidth="1"/>
    <col min="6" max="6" width="28.5703125" bestFit="1" customWidth="1"/>
    <col min="7" max="7" width="16.42578125" style="2" customWidth="1"/>
  </cols>
  <sheetData>
    <row r="1" spans="1:7" x14ac:dyDescent="0.25">
      <c r="A1" t="s">
        <v>0</v>
      </c>
      <c r="B1" t="s">
        <v>5</v>
      </c>
      <c r="C1" t="s">
        <v>6</v>
      </c>
      <c r="D1" t="s">
        <v>112</v>
      </c>
      <c r="E1" t="s">
        <v>120</v>
      </c>
      <c r="F1" t="s">
        <v>106</v>
      </c>
      <c r="G1" s="2" t="s">
        <v>107</v>
      </c>
    </row>
    <row r="2" spans="1:7" x14ac:dyDescent="0.25">
      <c r="A2" t="s">
        <v>1</v>
      </c>
      <c r="B2" t="s">
        <v>830</v>
      </c>
    </row>
    <row r="3" spans="1:7" x14ac:dyDescent="0.25">
      <c r="A3" t="s">
        <v>2</v>
      </c>
      <c r="B3">
        <v>20190404</v>
      </c>
    </row>
    <row r="4" spans="1:7" x14ac:dyDescent="0.25">
      <c r="A4" t="s">
        <v>3</v>
      </c>
      <c r="B4" t="s">
        <v>829</v>
      </c>
    </row>
    <row r="5" spans="1:7" x14ac:dyDescent="0.25">
      <c r="A5" t="s">
        <v>4</v>
      </c>
      <c r="C5" t="s">
        <v>831</v>
      </c>
      <c r="D5" t="s">
        <v>831</v>
      </c>
      <c r="G5" s="2" t="b">
        <v>0</v>
      </c>
    </row>
    <row r="6" spans="1:7" x14ac:dyDescent="0.25">
      <c r="A6" s="2" t="s">
        <v>45</v>
      </c>
      <c r="B6" s="2" t="s">
        <v>46</v>
      </c>
    </row>
    <row r="7" spans="1:7" x14ac:dyDescent="0.25">
      <c r="A7" t="s">
        <v>74</v>
      </c>
      <c r="E7" t="s">
        <v>108</v>
      </c>
      <c r="F7" t="s">
        <v>264</v>
      </c>
    </row>
    <row r="8" spans="1:7" x14ac:dyDescent="0.25">
      <c r="A8" t="s">
        <v>111</v>
      </c>
      <c r="E8" t="s">
        <v>109</v>
      </c>
      <c r="F8" t="s">
        <v>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902AA-ED11-47DF-B8BC-39F5B6F88EDF}">
  <dimension ref="A1:R405"/>
  <sheetViews>
    <sheetView workbookViewId="0">
      <pane ySplit="1" topLeftCell="A44" activePane="bottomLeft" state="frozen"/>
      <selection pane="bottomLeft" activeCell="C51" sqref="C51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24.5703125" bestFit="1" customWidth="1"/>
    <col min="4" max="4" width="23.140625" bestFit="1" customWidth="1"/>
    <col min="5" max="5" width="13.85546875" bestFit="1" customWidth="1"/>
    <col min="6" max="6" width="11.42578125" bestFit="1" customWidth="1"/>
    <col min="7" max="7" width="32.42578125" customWidth="1"/>
    <col min="8" max="8" width="30.85546875" customWidth="1"/>
    <col min="9" max="9" width="24.28515625" customWidth="1"/>
    <col min="10" max="10" width="30.28515625" customWidth="1"/>
    <col min="11" max="11" width="41.28515625" bestFit="1" customWidth="1"/>
    <col min="12" max="12" width="14.42578125" bestFit="1" customWidth="1"/>
    <col min="13" max="13" width="14.42578125" customWidth="1"/>
    <col min="14" max="14" width="19.5703125" bestFit="1" customWidth="1"/>
    <col min="15" max="15" width="23.5703125" bestFit="1" customWidth="1"/>
    <col min="16" max="16" width="28.28515625" bestFit="1" customWidth="1"/>
    <col min="17" max="17" width="17.42578125" bestFit="1" customWidth="1"/>
  </cols>
  <sheetData>
    <row r="1" spans="1:18" ht="16.7" customHeight="1" x14ac:dyDescent="0.25">
      <c r="A1" t="s">
        <v>121</v>
      </c>
      <c r="B1" t="s">
        <v>25</v>
      </c>
      <c r="C1" t="s">
        <v>26</v>
      </c>
      <c r="D1" t="s">
        <v>7</v>
      </c>
      <c r="E1" t="s">
        <v>10</v>
      </c>
      <c r="F1" t="s">
        <v>11</v>
      </c>
      <c r="G1" t="s">
        <v>12</v>
      </c>
      <c r="H1" t="s">
        <v>113</v>
      </c>
      <c r="I1" t="s">
        <v>42</v>
      </c>
      <c r="J1" t="s">
        <v>43</v>
      </c>
      <c r="K1" t="s">
        <v>119</v>
      </c>
      <c r="L1" t="s">
        <v>27</v>
      </c>
      <c r="M1" t="s">
        <v>361</v>
      </c>
      <c r="N1" s="4" t="s">
        <v>122</v>
      </c>
      <c r="O1" s="4" t="s">
        <v>210</v>
      </c>
      <c r="P1" s="4" t="s">
        <v>170</v>
      </c>
      <c r="Q1" t="s">
        <v>24</v>
      </c>
    </row>
    <row r="2" spans="1:18" x14ac:dyDescent="0.25">
      <c r="B2" t="s">
        <v>17</v>
      </c>
    </row>
    <row r="3" spans="1:18" x14ac:dyDescent="0.25">
      <c r="D3" t="s">
        <v>8</v>
      </c>
      <c r="F3" t="s">
        <v>755</v>
      </c>
      <c r="G3" t="s">
        <v>850</v>
      </c>
      <c r="H3" t="s">
        <v>851</v>
      </c>
      <c r="M3" t="b">
        <v>1</v>
      </c>
      <c r="N3" s="4" t="s">
        <v>20</v>
      </c>
      <c r="P3" s="4"/>
      <c r="Q3" s="4"/>
    </row>
    <row r="4" spans="1:18" x14ac:dyDescent="0.25">
      <c r="D4" t="s">
        <v>35</v>
      </c>
      <c r="E4" t="s">
        <v>36</v>
      </c>
      <c r="F4" t="s">
        <v>824</v>
      </c>
      <c r="G4" t="s">
        <v>826</v>
      </c>
      <c r="H4" t="s">
        <v>852</v>
      </c>
      <c r="N4" s="4"/>
      <c r="O4" s="4"/>
      <c r="P4" s="4"/>
    </row>
    <row r="5" spans="1:18" x14ac:dyDescent="0.25">
      <c r="D5" t="s">
        <v>392</v>
      </c>
      <c r="F5" t="s">
        <v>340</v>
      </c>
      <c r="L5">
        <v>1</v>
      </c>
      <c r="N5" s="4"/>
      <c r="Q5" s="4"/>
      <c r="R5" s="4"/>
    </row>
    <row r="6" spans="1:18" x14ac:dyDescent="0.25">
      <c r="D6" t="s">
        <v>392</v>
      </c>
      <c r="F6" t="s">
        <v>362</v>
      </c>
      <c r="G6" t="s">
        <v>351</v>
      </c>
      <c r="H6" t="s">
        <v>853</v>
      </c>
      <c r="L6">
        <v>4</v>
      </c>
    </row>
    <row r="7" spans="1:18" x14ac:dyDescent="0.25">
      <c r="D7" t="s">
        <v>392</v>
      </c>
      <c r="F7" t="s">
        <v>350</v>
      </c>
      <c r="L7">
        <v>55</v>
      </c>
    </row>
    <row r="8" spans="1:18" x14ac:dyDescent="0.25">
      <c r="B8" t="s">
        <v>18</v>
      </c>
    </row>
    <row r="9" spans="1:18" ht="16.7" customHeight="1" x14ac:dyDescent="0.25">
      <c r="A9" s="12" t="s">
        <v>779</v>
      </c>
      <c r="B9" t="s">
        <v>17</v>
      </c>
    </row>
    <row r="10" spans="1:18" ht="16.7" customHeight="1" x14ac:dyDescent="0.25">
      <c r="A10" s="12"/>
      <c r="D10" t="s">
        <v>8</v>
      </c>
      <c r="F10" t="s">
        <v>290</v>
      </c>
      <c r="G10" t="s">
        <v>711</v>
      </c>
      <c r="H10" t="s">
        <v>712</v>
      </c>
      <c r="P10" t="s">
        <v>389</v>
      </c>
    </row>
    <row r="11" spans="1:18" ht="16.7" customHeight="1" x14ac:dyDescent="0.25">
      <c r="A11" s="12"/>
      <c r="D11" t="s">
        <v>9</v>
      </c>
      <c r="E11" t="s">
        <v>21</v>
      </c>
      <c r="F11" t="s">
        <v>298</v>
      </c>
      <c r="G11" t="s">
        <v>713</v>
      </c>
      <c r="H11" t="s">
        <v>714</v>
      </c>
    </row>
    <row r="12" spans="1:18" ht="16.7" customHeight="1" x14ac:dyDescent="0.25">
      <c r="A12" s="12"/>
      <c r="D12" t="s">
        <v>49</v>
      </c>
      <c r="F12" t="s">
        <v>283</v>
      </c>
      <c r="G12" t="s">
        <v>382</v>
      </c>
      <c r="H12" t="s">
        <v>383</v>
      </c>
    </row>
    <row r="13" spans="1:18" ht="16.7" customHeight="1" x14ac:dyDescent="0.25">
      <c r="A13" s="12"/>
      <c r="D13" t="s">
        <v>124</v>
      </c>
      <c r="E13" t="s">
        <v>355</v>
      </c>
      <c r="F13" t="s">
        <v>50</v>
      </c>
    </row>
    <row r="14" spans="1:18" ht="16.7" customHeight="1" x14ac:dyDescent="0.25">
      <c r="A14" s="12"/>
      <c r="B14" t="s">
        <v>335</v>
      </c>
      <c r="C14" t="s">
        <v>715</v>
      </c>
      <c r="Q14" t="s">
        <v>571</v>
      </c>
    </row>
    <row r="15" spans="1:18" ht="16.7" customHeight="1" x14ac:dyDescent="0.25">
      <c r="A15" s="12"/>
      <c r="D15" t="s">
        <v>553</v>
      </c>
      <c r="G15" t="s">
        <v>572</v>
      </c>
      <c r="H15" t="s">
        <v>573</v>
      </c>
    </row>
    <row r="16" spans="1:18" ht="16.7" customHeight="1" x14ac:dyDescent="0.25">
      <c r="A16" s="12"/>
      <c r="D16" t="s">
        <v>19</v>
      </c>
      <c r="F16" t="s">
        <v>266</v>
      </c>
      <c r="G16" t="s">
        <v>574</v>
      </c>
      <c r="H16" t="s">
        <v>575</v>
      </c>
      <c r="P16" t="s">
        <v>389</v>
      </c>
    </row>
    <row r="17" spans="1:17" ht="16.7" customHeight="1" x14ac:dyDescent="0.25">
      <c r="A17" s="12"/>
      <c r="D17" t="s">
        <v>19</v>
      </c>
      <c r="F17" t="s">
        <v>289</v>
      </c>
      <c r="G17" t="s">
        <v>576</v>
      </c>
      <c r="H17" t="s">
        <v>577</v>
      </c>
      <c r="I17" t="s">
        <v>578</v>
      </c>
      <c r="J17" t="s">
        <v>579</v>
      </c>
      <c r="K17" t="s">
        <v>580</v>
      </c>
      <c r="P17" t="s">
        <v>389</v>
      </c>
    </row>
    <row r="18" spans="1:17" ht="16.7" customHeight="1" x14ac:dyDescent="0.25">
      <c r="A18" s="12"/>
      <c r="D18" t="s">
        <v>19</v>
      </c>
      <c r="F18" t="s">
        <v>778</v>
      </c>
      <c r="G18" t="s">
        <v>780</v>
      </c>
      <c r="H18" t="s">
        <v>781</v>
      </c>
      <c r="P18" t="s">
        <v>389</v>
      </c>
    </row>
    <row r="19" spans="1:17" ht="16.7" customHeight="1" x14ac:dyDescent="0.25">
      <c r="A19" s="12"/>
      <c r="D19" t="s">
        <v>19</v>
      </c>
      <c r="F19" t="s">
        <v>282</v>
      </c>
      <c r="G19" t="s">
        <v>581</v>
      </c>
      <c r="H19" t="s">
        <v>582</v>
      </c>
      <c r="P19" t="s">
        <v>389</v>
      </c>
    </row>
    <row r="20" spans="1:17" ht="16.7" customHeight="1" x14ac:dyDescent="0.25">
      <c r="A20" s="12"/>
      <c r="B20" t="s">
        <v>336</v>
      </c>
    </row>
    <row r="21" spans="1:17" ht="16.7" customHeight="1" x14ac:dyDescent="0.25">
      <c r="A21" s="12"/>
      <c r="B21" t="s">
        <v>18</v>
      </c>
    </row>
    <row r="22" spans="1:17" ht="16.7" customHeight="1" x14ac:dyDescent="0.25">
      <c r="A22" s="12"/>
      <c r="B22" t="s">
        <v>17</v>
      </c>
    </row>
    <row r="23" spans="1:17" ht="16.7" customHeight="1" x14ac:dyDescent="0.25">
      <c r="A23" s="12"/>
      <c r="D23" t="s">
        <v>124</v>
      </c>
      <c r="E23" t="s">
        <v>209</v>
      </c>
      <c r="F23" t="s">
        <v>209</v>
      </c>
      <c r="G23" t="s">
        <v>854</v>
      </c>
      <c r="H23" t="s">
        <v>855</v>
      </c>
      <c r="Q23" t="s">
        <v>583</v>
      </c>
    </row>
    <row r="24" spans="1:17" ht="16.7" customHeight="1" x14ac:dyDescent="0.25">
      <c r="A24" s="12"/>
      <c r="B24" t="s">
        <v>18</v>
      </c>
    </row>
    <row r="25" spans="1:17" ht="16.7" customHeight="1" x14ac:dyDescent="0.25">
      <c r="A25" s="12"/>
      <c r="B25" t="s">
        <v>584</v>
      </c>
      <c r="C25" t="s">
        <v>585</v>
      </c>
      <c r="Q25" t="s">
        <v>586</v>
      </c>
    </row>
    <row r="26" spans="1:17" ht="16.7" customHeight="1" x14ac:dyDescent="0.25">
      <c r="A26" s="12"/>
      <c r="B26" t="s">
        <v>17</v>
      </c>
    </row>
    <row r="27" spans="1:17" ht="16.7" customHeight="1" x14ac:dyDescent="0.25">
      <c r="A27" s="12"/>
      <c r="B27" t="s">
        <v>335</v>
      </c>
      <c r="C27" t="s">
        <v>587</v>
      </c>
      <c r="Q27" t="s">
        <v>588</v>
      </c>
    </row>
    <row r="28" spans="1:17" ht="16.5" customHeight="1" x14ac:dyDescent="0.25">
      <c r="A28" s="12"/>
      <c r="D28" t="s">
        <v>392</v>
      </c>
      <c r="F28" t="s">
        <v>255</v>
      </c>
      <c r="L28" t="s">
        <v>589</v>
      </c>
      <c r="Q28" t="s">
        <v>590</v>
      </c>
    </row>
    <row r="29" spans="1:17" ht="16.7" customHeight="1" x14ac:dyDescent="0.25">
      <c r="A29" s="12"/>
      <c r="D29" t="s">
        <v>8</v>
      </c>
      <c r="F29" t="s">
        <v>255</v>
      </c>
      <c r="G29" t="s">
        <v>591</v>
      </c>
      <c r="H29" t="s">
        <v>592</v>
      </c>
      <c r="O29" t="b">
        <v>1</v>
      </c>
      <c r="Q29" t="s">
        <v>593</v>
      </c>
    </row>
    <row r="30" spans="1:17" ht="16.7" customHeight="1" x14ac:dyDescent="0.25">
      <c r="A30" s="12"/>
      <c r="D30" t="s">
        <v>19</v>
      </c>
      <c r="F30" t="s">
        <v>70</v>
      </c>
      <c r="P30" t="s">
        <v>389</v>
      </c>
      <c r="Q30" t="s">
        <v>591</v>
      </c>
    </row>
    <row r="31" spans="1:17" ht="16.7" customHeight="1" x14ac:dyDescent="0.25">
      <c r="A31" s="12"/>
      <c r="D31" t="s">
        <v>392</v>
      </c>
      <c r="F31" t="s">
        <v>270</v>
      </c>
      <c r="L31" t="s">
        <v>594</v>
      </c>
      <c r="Q31" t="s">
        <v>595</v>
      </c>
    </row>
    <row r="32" spans="1:17" ht="16.7" customHeight="1" x14ac:dyDescent="0.25">
      <c r="A32" s="12"/>
      <c r="B32" t="s">
        <v>336</v>
      </c>
    </row>
    <row r="33" spans="1:17" ht="16.7" customHeight="1" x14ac:dyDescent="0.25">
      <c r="A33" s="12"/>
      <c r="B33" t="s">
        <v>335</v>
      </c>
      <c r="C33" t="s">
        <v>596</v>
      </c>
      <c r="Q33" t="s">
        <v>588</v>
      </c>
    </row>
    <row r="34" spans="1:17" ht="16.7" customHeight="1" x14ac:dyDescent="0.25">
      <c r="A34" s="12"/>
      <c r="D34" t="s">
        <v>392</v>
      </c>
      <c r="F34" t="s">
        <v>256</v>
      </c>
      <c r="L34" t="s">
        <v>597</v>
      </c>
      <c r="Q34" t="s">
        <v>598</v>
      </c>
    </row>
    <row r="35" spans="1:17" ht="16.7" customHeight="1" x14ac:dyDescent="0.25">
      <c r="A35" s="12"/>
      <c r="D35" t="s">
        <v>8</v>
      </c>
      <c r="F35" t="s">
        <v>256</v>
      </c>
      <c r="G35" t="s">
        <v>591</v>
      </c>
      <c r="H35" t="s">
        <v>592</v>
      </c>
      <c r="O35" t="b">
        <v>1</v>
      </c>
    </row>
    <row r="36" spans="1:17" ht="16.7" customHeight="1" x14ac:dyDescent="0.25">
      <c r="A36" s="12"/>
      <c r="D36" t="s">
        <v>19</v>
      </c>
      <c r="F36" t="s">
        <v>71</v>
      </c>
      <c r="P36" t="s">
        <v>389</v>
      </c>
    </row>
    <row r="37" spans="1:17" ht="16.7" customHeight="1" x14ac:dyDescent="0.25">
      <c r="A37" s="12"/>
      <c r="D37" t="s">
        <v>392</v>
      </c>
      <c r="F37" t="s">
        <v>271</v>
      </c>
      <c r="L37" t="s">
        <v>599</v>
      </c>
    </row>
    <row r="38" spans="1:17" ht="16.7" customHeight="1" x14ac:dyDescent="0.25">
      <c r="A38" s="12"/>
      <c r="B38" t="s">
        <v>336</v>
      </c>
    </row>
    <row r="39" spans="1:17" ht="16.7" customHeight="1" x14ac:dyDescent="0.25">
      <c r="A39" s="12"/>
      <c r="B39" t="s">
        <v>335</v>
      </c>
      <c r="C39" t="s">
        <v>600</v>
      </c>
      <c r="Q39" t="s">
        <v>588</v>
      </c>
    </row>
    <row r="40" spans="1:17" ht="16.7" customHeight="1" x14ac:dyDescent="0.25">
      <c r="A40" s="12"/>
      <c r="D40" t="s">
        <v>392</v>
      </c>
      <c r="F40" t="s">
        <v>257</v>
      </c>
      <c r="L40" t="s">
        <v>601</v>
      </c>
      <c r="Q40" t="s">
        <v>598</v>
      </c>
    </row>
    <row r="41" spans="1:17" ht="16.7" customHeight="1" x14ac:dyDescent="0.25">
      <c r="A41" s="12"/>
      <c r="D41" t="s">
        <v>8</v>
      </c>
      <c r="F41" t="s">
        <v>257</v>
      </c>
      <c r="G41" t="s">
        <v>591</v>
      </c>
      <c r="H41" t="s">
        <v>592</v>
      </c>
      <c r="O41" t="b">
        <v>1</v>
      </c>
    </row>
    <row r="42" spans="1:17" ht="16.7" customHeight="1" x14ac:dyDescent="0.25">
      <c r="A42" s="12"/>
      <c r="D42" t="s">
        <v>19</v>
      </c>
      <c r="F42" t="s">
        <v>72</v>
      </c>
      <c r="P42" t="s">
        <v>389</v>
      </c>
    </row>
    <row r="43" spans="1:17" ht="16.7" customHeight="1" x14ac:dyDescent="0.25">
      <c r="A43" s="12"/>
      <c r="D43" t="s">
        <v>392</v>
      </c>
      <c r="F43" t="s">
        <v>272</v>
      </c>
      <c r="L43" t="s">
        <v>602</v>
      </c>
    </row>
    <row r="44" spans="1:17" ht="16.7" customHeight="1" x14ac:dyDescent="0.25">
      <c r="A44" s="12"/>
      <c r="B44" t="s">
        <v>336</v>
      </c>
    </row>
    <row r="45" spans="1:17" ht="16.7" customHeight="1" x14ac:dyDescent="0.25">
      <c r="A45" s="12"/>
      <c r="B45" t="s">
        <v>18</v>
      </c>
    </row>
    <row r="46" spans="1:17" ht="16.7" customHeight="1" x14ac:dyDescent="0.25">
      <c r="A46" s="12" t="s">
        <v>603</v>
      </c>
      <c r="B46" t="s">
        <v>17</v>
      </c>
    </row>
    <row r="47" spans="1:17" ht="16.7" customHeight="1" x14ac:dyDescent="0.25">
      <c r="A47" s="12"/>
      <c r="D47" t="s">
        <v>19</v>
      </c>
      <c r="F47" t="s">
        <v>281</v>
      </c>
      <c r="G47" t="s">
        <v>603</v>
      </c>
      <c r="H47" t="s">
        <v>603</v>
      </c>
      <c r="P47" t="s">
        <v>389</v>
      </c>
    </row>
    <row r="48" spans="1:17" ht="16.7" customHeight="1" x14ac:dyDescent="0.25">
      <c r="A48" s="12"/>
      <c r="D48" t="s">
        <v>124</v>
      </c>
      <c r="E48" t="s">
        <v>723</v>
      </c>
      <c r="F48" t="s">
        <v>246</v>
      </c>
    </row>
    <row r="49" spans="1:17" ht="16.7" customHeight="1" x14ac:dyDescent="0.25">
      <c r="A49" s="12"/>
      <c r="B49" t="s">
        <v>335</v>
      </c>
      <c r="C49" t="s">
        <v>604</v>
      </c>
      <c r="Q49" t="s">
        <v>605</v>
      </c>
    </row>
    <row r="50" spans="1:17" x14ac:dyDescent="0.25">
      <c r="A50" s="12"/>
      <c r="D50" t="s">
        <v>392</v>
      </c>
      <c r="F50" t="s">
        <v>281</v>
      </c>
      <c r="L50">
        <v>99999</v>
      </c>
    </row>
    <row r="51" spans="1:17" x14ac:dyDescent="0.25">
      <c r="A51" s="12"/>
      <c r="B51" t="s">
        <v>336</v>
      </c>
    </row>
    <row r="52" spans="1:17" x14ac:dyDescent="0.25">
      <c r="A52" s="12"/>
      <c r="B52" t="s">
        <v>18</v>
      </c>
    </row>
    <row r="53" spans="1:17" x14ac:dyDescent="0.25">
      <c r="A53" s="12"/>
      <c r="B53" t="s">
        <v>17</v>
      </c>
    </row>
    <row r="54" spans="1:17" x14ac:dyDescent="0.25">
      <c r="A54" s="12"/>
      <c r="D54" t="s">
        <v>9</v>
      </c>
      <c r="E54" t="s">
        <v>28</v>
      </c>
      <c r="F54" t="s">
        <v>295</v>
      </c>
      <c r="G54" t="s">
        <v>606</v>
      </c>
      <c r="H54" t="s">
        <v>872</v>
      </c>
    </row>
    <row r="55" spans="1:17" x14ac:dyDescent="0.25">
      <c r="A55" s="12"/>
      <c r="B55" t="s">
        <v>335</v>
      </c>
      <c r="C55" t="s">
        <v>607</v>
      </c>
      <c r="Q55" t="s">
        <v>608</v>
      </c>
    </row>
    <row r="56" spans="1:17" ht="16.7" customHeight="1" x14ac:dyDescent="0.25">
      <c r="A56" s="12"/>
      <c r="D56" t="s">
        <v>35</v>
      </c>
      <c r="E56" t="s">
        <v>196</v>
      </c>
      <c r="F56" t="s">
        <v>196</v>
      </c>
      <c r="G56" t="s">
        <v>646</v>
      </c>
      <c r="H56" t="s">
        <v>647</v>
      </c>
      <c r="Q56" t="s">
        <v>609</v>
      </c>
    </row>
    <row r="57" spans="1:17" x14ac:dyDescent="0.25">
      <c r="A57" s="12"/>
      <c r="B57" t="s">
        <v>335</v>
      </c>
      <c r="C57" t="s">
        <v>610</v>
      </c>
      <c r="Q57" t="s">
        <v>611</v>
      </c>
    </row>
    <row r="58" spans="1:17" x14ac:dyDescent="0.25">
      <c r="A58" s="12"/>
      <c r="D58" t="s">
        <v>35</v>
      </c>
      <c r="E58" t="s">
        <v>203</v>
      </c>
      <c r="F58" t="s">
        <v>203</v>
      </c>
      <c r="G58" t="s">
        <v>612</v>
      </c>
      <c r="H58" t="s">
        <v>612</v>
      </c>
      <c r="P58" t="s">
        <v>389</v>
      </c>
    </row>
    <row r="59" spans="1:17" x14ac:dyDescent="0.25">
      <c r="A59" s="12"/>
      <c r="D59" t="s">
        <v>392</v>
      </c>
      <c r="F59" t="s">
        <v>301</v>
      </c>
      <c r="L59" t="s">
        <v>613</v>
      </c>
    </row>
    <row r="60" spans="1:17" x14ac:dyDescent="0.25">
      <c r="A60" s="12"/>
      <c r="B60" t="s">
        <v>336</v>
      </c>
    </row>
    <row r="61" spans="1:17" x14ac:dyDescent="0.25">
      <c r="A61" s="12"/>
      <c r="B61" t="s">
        <v>335</v>
      </c>
      <c r="C61" t="s">
        <v>614</v>
      </c>
      <c r="Q61" t="s">
        <v>615</v>
      </c>
    </row>
    <row r="62" spans="1:17" x14ac:dyDescent="0.25">
      <c r="A62" s="12"/>
      <c r="D62" t="s">
        <v>35</v>
      </c>
      <c r="E62" t="s">
        <v>204</v>
      </c>
      <c r="F62" t="s">
        <v>204</v>
      </c>
      <c r="G62" t="s">
        <v>612</v>
      </c>
      <c r="H62" t="s">
        <v>612</v>
      </c>
      <c r="P62" t="s">
        <v>389</v>
      </c>
    </row>
    <row r="63" spans="1:17" x14ac:dyDescent="0.25">
      <c r="A63" s="12"/>
      <c r="D63" t="s">
        <v>392</v>
      </c>
      <c r="F63" t="s">
        <v>301</v>
      </c>
      <c r="L63" t="s">
        <v>616</v>
      </c>
    </row>
    <row r="64" spans="1:17" x14ac:dyDescent="0.25">
      <c r="A64" s="12"/>
      <c r="B64" t="s">
        <v>336</v>
      </c>
    </row>
    <row r="65" spans="1:17" x14ac:dyDescent="0.25">
      <c r="A65" s="12"/>
      <c r="B65" t="s">
        <v>335</v>
      </c>
      <c r="C65" t="s">
        <v>617</v>
      </c>
      <c r="Q65" t="s">
        <v>618</v>
      </c>
    </row>
    <row r="66" spans="1:17" x14ac:dyDescent="0.25">
      <c r="A66" s="12"/>
      <c r="D66" t="s">
        <v>35</v>
      </c>
      <c r="E66" t="s">
        <v>205</v>
      </c>
      <c r="F66" t="s">
        <v>205</v>
      </c>
      <c r="G66" t="s">
        <v>612</v>
      </c>
      <c r="H66" t="s">
        <v>612</v>
      </c>
      <c r="P66" t="s">
        <v>389</v>
      </c>
    </row>
    <row r="67" spans="1:17" x14ac:dyDescent="0.25">
      <c r="A67" s="12"/>
      <c r="D67" t="s">
        <v>392</v>
      </c>
      <c r="F67" t="s">
        <v>301</v>
      </c>
      <c r="L67" t="s">
        <v>619</v>
      </c>
    </row>
    <row r="68" spans="1:17" x14ac:dyDescent="0.25">
      <c r="A68" s="12"/>
      <c r="B68" t="s">
        <v>336</v>
      </c>
    </row>
    <row r="69" spans="1:17" x14ac:dyDescent="0.25">
      <c r="A69" s="12"/>
      <c r="B69" t="s">
        <v>335</v>
      </c>
      <c r="C69" t="s">
        <v>620</v>
      </c>
      <c r="Q69" t="s">
        <v>621</v>
      </c>
    </row>
    <row r="70" spans="1:17" x14ac:dyDescent="0.25">
      <c r="A70" s="12"/>
      <c r="D70" t="s">
        <v>35</v>
      </c>
      <c r="E70" t="s">
        <v>206</v>
      </c>
      <c r="F70" t="s">
        <v>206</v>
      </c>
      <c r="G70" t="s">
        <v>612</v>
      </c>
      <c r="H70" t="s">
        <v>612</v>
      </c>
      <c r="P70" t="s">
        <v>389</v>
      </c>
    </row>
    <row r="71" spans="1:17" x14ac:dyDescent="0.25">
      <c r="A71" s="12"/>
      <c r="D71" t="s">
        <v>392</v>
      </c>
      <c r="F71" t="s">
        <v>301</v>
      </c>
      <c r="L71" t="s">
        <v>622</v>
      </c>
    </row>
    <row r="72" spans="1:17" x14ac:dyDescent="0.25">
      <c r="A72" s="12"/>
      <c r="B72" t="s">
        <v>336</v>
      </c>
    </row>
    <row r="73" spans="1:17" x14ac:dyDescent="0.25">
      <c r="A73" s="12"/>
      <c r="B73" t="s">
        <v>335</v>
      </c>
      <c r="C73" t="s">
        <v>623</v>
      </c>
      <c r="Q73" t="s">
        <v>624</v>
      </c>
    </row>
    <row r="74" spans="1:17" x14ac:dyDescent="0.25">
      <c r="A74" s="12"/>
      <c r="D74" t="s">
        <v>35</v>
      </c>
      <c r="E74" t="s">
        <v>207</v>
      </c>
      <c r="F74" t="s">
        <v>207</v>
      </c>
      <c r="G74" t="s">
        <v>612</v>
      </c>
      <c r="H74" t="s">
        <v>612</v>
      </c>
      <c r="P74" t="s">
        <v>389</v>
      </c>
    </row>
    <row r="75" spans="1:17" x14ac:dyDescent="0.25">
      <c r="A75" s="12"/>
      <c r="D75" t="s">
        <v>392</v>
      </c>
      <c r="F75" t="s">
        <v>301</v>
      </c>
      <c r="L75" t="s">
        <v>625</v>
      </c>
    </row>
    <row r="76" spans="1:17" x14ac:dyDescent="0.25">
      <c r="A76" s="12"/>
      <c r="B76" t="s">
        <v>336</v>
      </c>
    </row>
    <row r="77" spans="1:17" x14ac:dyDescent="0.25">
      <c r="A77" s="12"/>
      <c r="B77" t="s">
        <v>335</v>
      </c>
      <c r="C77" t="s">
        <v>626</v>
      </c>
      <c r="Q77" t="s">
        <v>627</v>
      </c>
    </row>
    <row r="78" spans="1:17" x14ac:dyDescent="0.25">
      <c r="A78" s="12"/>
      <c r="D78" t="s">
        <v>35</v>
      </c>
      <c r="E78" t="s">
        <v>208</v>
      </c>
      <c r="F78" t="s">
        <v>208</v>
      </c>
      <c r="G78" t="s">
        <v>612</v>
      </c>
      <c r="H78" t="s">
        <v>612</v>
      </c>
      <c r="P78" t="s">
        <v>389</v>
      </c>
    </row>
    <row r="79" spans="1:17" x14ac:dyDescent="0.25">
      <c r="A79" s="12"/>
      <c r="D79" t="s">
        <v>392</v>
      </c>
      <c r="F79" t="s">
        <v>301</v>
      </c>
      <c r="L79" t="s">
        <v>628</v>
      </c>
    </row>
    <row r="80" spans="1:17" x14ac:dyDescent="0.25">
      <c r="A80" s="12"/>
      <c r="B80" t="s">
        <v>336</v>
      </c>
    </row>
    <row r="81" spans="1:17" x14ac:dyDescent="0.25">
      <c r="A81" s="12"/>
      <c r="B81" t="s">
        <v>335</v>
      </c>
      <c r="C81" t="s">
        <v>629</v>
      </c>
      <c r="Q81" t="s">
        <v>630</v>
      </c>
    </row>
    <row r="82" spans="1:17" x14ac:dyDescent="0.25">
      <c r="A82" s="12"/>
      <c r="D82" t="s">
        <v>392</v>
      </c>
      <c r="F82" t="s">
        <v>301</v>
      </c>
      <c r="L82" t="s">
        <v>631</v>
      </c>
    </row>
    <row r="83" spans="1:17" x14ac:dyDescent="0.25">
      <c r="A83" s="12"/>
      <c r="B83" t="s">
        <v>336</v>
      </c>
    </row>
    <row r="84" spans="1:17" x14ac:dyDescent="0.25">
      <c r="A84" s="12"/>
      <c r="B84" t="s">
        <v>335</v>
      </c>
      <c r="C84" t="s">
        <v>632</v>
      </c>
      <c r="Q84" t="s">
        <v>633</v>
      </c>
    </row>
    <row r="85" spans="1:17" x14ac:dyDescent="0.25">
      <c r="A85" s="12"/>
      <c r="D85" t="s">
        <v>19</v>
      </c>
      <c r="F85" t="s">
        <v>180</v>
      </c>
      <c r="G85" t="s">
        <v>634</v>
      </c>
      <c r="H85" t="s">
        <v>634</v>
      </c>
      <c r="P85" t="s">
        <v>389</v>
      </c>
    </row>
    <row r="86" spans="1:17" x14ac:dyDescent="0.25">
      <c r="A86" s="12"/>
      <c r="D86" t="s">
        <v>124</v>
      </c>
      <c r="E86" t="s">
        <v>61</v>
      </c>
      <c r="F86" t="s">
        <v>258</v>
      </c>
    </row>
    <row r="87" spans="1:17" x14ac:dyDescent="0.25">
      <c r="A87" s="12"/>
      <c r="B87" t="s">
        <v>335</v>
      </c>
      <c r="C87" t="s">
        <v>635</v>
      </c>
      <c r="Q87" t="s">
        <v>636</v>
      </c>
    </row>
    <row r="88" spans="1:17" x14ac:dyDescent="0.25">
      <c r="A88" s="12"/>
      <c r="D88" t="s">
        <v>392</v>
      </c>
      <c r="F88" t="s">
        <v>180</v>
      </c>
      <c r="L88">
        <v>99999</v>
      </c>
    </row>
    <row r="89" spans="1:17" x14ac:dyDescent="0.25">
      <c r="A89" s="12"/>
      <c r="B89" t="s">
        <v>336</v>
      </c>
    </row>
    <row r="90" spans="1:17" x14ac:dyDescent="0.25">
      <c r="A90" s="12"/>
      <c r="B90" t="s">
        <v>336</v>
      </c>
    </row>
    <row r="91" spans="1:17" x14ac:dyDescent="0.25">
      <c r="A91" s="12"/>
      <c r="B91" t="s">
        <v>335</v>
      </c>
      <c r="C91" t="s">
        <v>873</v>
      </c>
      <c r="Q91" t="s">
        <v>637</v>
      </c>
    </row>
    <row r="92" spans="1:17" x14ac:dyDescent="0.25">
      <c r="A92" s="12"/>
      <c r="D92" t="s">
        <v>8</v>
      </c>
      <c r="F92" t="s">
        <v>638</v>
      </c>
      <c r="G92" t="s">
        <v>801</v>
      </c>
      <c r="H92" t="s">
        <v>856</v>
      </c>
      <c r="P92" t="s">
        <v>389</v>
      </c>
      <c r="Q92" t="s">
        <v>639</v>
      </c>
    </row>
    <row r="93" spans="1:17" x14ac:dyDescent="0.25">
      <c r="A93" s="12"/>
      <c r="B93" t="s">
        <v>336</v>
      </c>
    </row>
    <row r="94" spans="1:17" x14ac:dyDescent="0.25">
      <c r="A94" s="12"/>
      <c r="B94" t="s">
        <v>336</v>
      </c>
    </row>
    <row r="95" spans="1:17" x14ac:dyDescent="0.25">
      <c r="A95" s="12"/>
      <c r="B95" t="s">
        <v>335</v>
      </c>
      <c r="C95" t="s">
        <v>640</v>
      </c>
      <c r="Q95" t="s">
        <v>641</v>
      </c>
    </row>
    <row r="96" spans="1:17" x14ac:dyDescent="0.25">
      <c r="A96" s="12"/>
      <c r="D96" t="s">
        <v>9</v>
      </c>
      <c r="E96" t="s">
        <v>28</v>
      </c>
      <c r="F96" t="s">
        <v>300</v>
      </c>
      <c r="G96" t="s">
        <v>802</v>
      </c>
      <c r="H96" t="s">
        <v>857</v>
      </c>
    </row>
    <row r="97" spans="1:17" x14ac:dyDescent="0.25">
      <c r="A97" s="12"/>
      <c r="B97" t="s">
        <v>642</v>
      </c>
      <c r="C97" t="s">
        <v>643</v>
      </c>
      <c r="Q97" t="s">
        <v>644</v>
      </c>
    </row>
    <row r="98" spans="1:17" x14ac:dyDescent="0.25">
      <c r="A98" s="12"/>
      <c r="D98" t="s">
        <v>35</v>
      </c>
      <c r="E98" t="s">
        <v>214</v>
      </c>
      <c r="F98" t="s">
        <v>214</v>
      </c>
      <c r="G98" t="s">
        <v>645</v>
      </c>
      <c r="H98" t="s">
        <v>858</v>
      </c>
    </row>
    <row r="99" spans="1:17" x14ac:dyDescent="0.25">
      <c r="A99" s="12"/>
      <c r="D99" t="s">
        <v>8</v>
      </c>
      <c r="F99" t="s">
        <v>196</v>
      </c>
      <c r="G99" t="s">
        <v>646</v>
      </c>
      <c r="H99" t="s">
        <v>647</v>
      </c>
      <c r="P99" t="s">
        <v>389</v>
      </c>
    </row>
    <row r="100" spans="1:17" x14ac:dyDescent="0.25">
      <c r="A100" s="12"/>
      <c r="D100" t="s">
        <v>8</v>
      </c>
      <c r="F100" t="s">
        <v>299</v>
      </c>
      <c r="G100" t="s">
        <v>648</v>
      </c>
      <c r="H100" t="s">
        <v>859</v>
      </c>
      <c r="P100" t="s">
        <v>389</v>
      </c>
    </row>
    <row r="101" spans="1:17" x14ac:dyDescent="0.25">
      <c r="A101" s="12"/>
      <c r="B101" t="s">
        <v>336</v>
      </c>
    </row>
    <row r="102" spans="1:17" x14ac:dyDescent="0.25">
      <c r="A102" s="12"/>
      <c r="B102" t="s">
        <v>336</v>
      </c>
    </row>
    <row r="103" spans="1:17" x14ac:dyDescent="0.25">
      <c r="A103" s="12"/>
      <c r="B103" t="s">
        <v>18</v>
      </c>
    </row>
    <row r="104" spans="1:17" x14ac:dyDescent="0.25">
      <c r="A104" s="12"/>
      <c r="B104" t="s">
        <v>17</v>
      </c>
    </row>
    <row r="105" spans="1:17" x14ac:dyDescent="0.25">
      <c r="A105" s="12"/>
      <c r="D105" t="s">
        <v>8</v>
      </c>
      <c r="F105" t="s">
        <v>291</v>
      </c>
      <c r="G105" t="s">
        <v>649</v>
      </c>
      <c r="H105" t="s">
        <v>650</v>
      </c>
      <c r="P105" t="s">
        <v>389</v>
      </c>
    </row>
    <row r="106" spans="1:17" x14ac:dyDescent="0.25">
      <c r="A106" s="12"/>
      <c r="D106" t="s">
        <v>19</v>
      </c>
      <c r="F106" t="s">
        <v>287</v>
      </c>
      <c r="G106" t="s">
        <v>651</v>
      </c>
      <c r="H106" t="s">
        <v>652</v>
      </c>
      <c r="P106" t="s">
        <v>389</v>
      </c>
    </row>
    <row r="107" spans="1:17" x14ac:dyDescent="0.25">
      <c r="A107" s="12"/>
      <c r="B107" t="s">
        <v>18</v>
      </c>
    </row>
    <row r="108" spans="1:17" x14ac:dyDescent="0.25">
      <c r="A108" s="12"/>
      <c r="B108" t="s">
        <v>17</v>
      </c>
    </row>
    <row r="109" spans="1:17" x14ac:dyDescent="0.25">
      <c r="A109" s="12"/>
      <c r="D109" t="s">
        <v>35</v>
      </c>
      <c r="E109" t="s">
        <v>178</v>
      </c>
      <c r="F109" t="s">
        <v>253</v>
      </c>
      <c r="G109" t="s">
        <v>653</v>
      </c>
      <c r="H109" t="s">
        <v>654</v>
      </c>
    </row>
    <row r="110" spans="1:17" x14ac:dyDescent="0.25">
      <c r="A110" s="12"/>
      <c r="B110" t="s">
        <v>335</v>
      </c>
      <c r="C110" t="s">
        <v>655</v>
      </c>
      <c r="Q110" t="s">
        <v>656</v>
      </c>
    </row>
    <row r="111" spans="1:17" x14ac:dyDescent="0.25">
      <c r="A111" s="12"/>
      <c r="D111" t="s">
        <v>35</v>
      </c>
      <c r="E111" t="s">
        <v>179</v>
      </c>
      <c r="F111" t="s">
        <v>254</v>
      </c>
      <c r="G111" t="s">
        <v>657</v>
      </c>
      <c r="H111" t="s">
        <v>860</v>
      </c>
      <c r="P111" t="s">
        <v>389</v>
      </c>
    </row>
    <row r="112" spans="1:17" x14ac:dyDescent="0.25">
      <c r="A112" s="12"/>
      <c r="B112" t="s">
        <v>336</v>
      </c>
    </row>
    <row r="113" spans="1:17" x14ac:dyDescent="0.25">
      <c r="A113" s="12"/>
      <c r="B113" t="s">
        <v>335</v>
      </c>
      <c r="C113" t="s">
        <v>655</v>
      </c>
      <c r="Q113" t="s">
        <v>658</v>
      </c>
    </row>
    <row r="114" spans="1:17" x14ac:dyDescent="0.25">
      <c r="A114" s="12"/>
      <c r="D114" t="s">
        <v>392</v>
      </c>
      <c r="F114" t="s">
        <v>286</v>
      </c>
      <c r="L114" t="s">
        <v>659</v>
      </c>
    </row>
    <row r="115" spans="1:17" x14ac:dyDescent="0.25">
      <c r="A115" s="12"/>
      <c r="B115" t="s">
        <v>394</v>
      </c>
      <c r="Q115" t="s">
        <v>660</v>
      </c>
    </row>
    <row r="116" spans="1:17" x14ac:dyDescent="0.25">
      <c r="A116" s="12"/>
      <c r="D116" t="s">
        <v>392</v>
      </c>
      <c r="F116" t="s">
        <v>286</v>
      </c>
      <c r="L116" t="s">
        <v>661</v>
      </c>
    </row>
    <row r="117" spans="1:17" x14ac:dyDescent="0.25">
      <c r="A117" s="12"/>
      <c r="B117" t="s">
        <v>336</v>
      </c>
    </row>
    <row r="118" spans="1:17" x14ac:dyDescent="0.25">
      <c r="A118" s="12"/>
      <c r="D118" t="s">
        <v>9</v>
      </c>
      <c r="E118" t="s">
        <v>51</v>
      </c>
      <c r="F118" t="s">
        <v>284</v>
      </c>
      <c r="G118" t="s">
        <v>662</v>
      </c>
      <c r="H118" t="s">
        <v>663</v>
      </c>
    </row>
    <row r="119" spans="1:17" x14ac:dyDescent="0.25">
      <c r="A119" s="12"/>
      <c r="B119" t="s">
        <v>335</v>
      </c>
      <c r="C119" t="s">
        <v>664</v>
      </c>
      <c r="Q119" t="s">
        <v>665</v>
      </c>
    </row>
    <row r="120" spans="1:17" x14ac:dyDescent="0.25">
      <c r="A120" s="12"/>
      <c r="D120" t="s">
        <v>19</v>
      </c>
      <c r="F120" t="s">
        <v>285</v>
      </c>
      <c r="G120" t="s">
        <v>666</v>
      </c>
      <c r="H120" t="s">
        <v>667</v>
      </c>
      <c r="P120" t="s">
        <v>389</v>
      </c>
    </row>
    <row r="121" spans="1:17" x14ac:dyDescent="0.25">
      <c r="A121" s="12"/>
      <c r="B121" t="s">
        <v>336</v>
      </c>
    </row>
    <row r="122" spans="1:17" x14ac:dyDescent="0.25">
      <c r="A122" s="12"/>
      <c r="D122" t="s">
        <v>9</v>
      </c>
      <c r="E122" t="s">
        <v>51</v>
      </c>
      <c r="F122" s="1" t="s">
        <v>288</v>
      </c>
      <c r="G122" t="s">
        <v>683</v>
      </c>
      <c r="H122" t="s">
        <v>684</v>
      </c>
    </row>
    <row r="123" spans="1:17" x14ac:dyDescent="0.25">
      <c r="A123" s="12"/>
      <c r="B123" t="s">
        <v>335</v>
      </c>
      <c r="C123" t="s">
        <v>782</v>
      </c>
    </row>
    <row r="124" spans="1:17" x14ac:dyDescent="0.25">
      <c r="A124" s="12"/>
      <c r="D124" t="s">
        <v>392</v>
      </c>
      <c r="F124" t="s">
        <v>757</v>
      </c>
      <c r="L124" t="s">
        <v>787</v>
      </c>
    </row>
    <row r="125" spans="1:17" x14ac:dyDescent="0.25">
      <c r="A125" s="12"/>
      <c r="D125" t="s">
        <v>392</v>
      </c>
      <c r="F125" t="s">
        <v>822</v>
      </c>
      <c r="L125" t="s">
        <v>827</v>
      </c>
    </row>
    <row r="126" spans="1:17" x14ac:dyDescent="0.25">
      <c r="A126" s="12"/>
      <c r="B126" t="s">
        <v>336</v>
      </c>
    </row>
    <row r="127" spans="1:17" x14ac:dyDescent="0.25">
      <c r="A127" s="12"/>
      <c r="B127" t="s">
        <v>18</v>
      </c>
    </row>
    <row r="128" spans="1:17" x14ac:dyDescent="0.25">
      <c r="A128" s="12"/>
      <c r="B128" t="s">
        <v>17</v>
      </c>
    </row>
    <row r="129" spans="1:17" x14ac:dyDescent="0.25">
      <c r="A129" s="12"/>
      <c r="D129" t="s">
        <v>8</v>
      </c>
      <c r="F129" t="s">
        <v>292</v>
      </c>
      <c r="G129" t="s">
        <v>668</v>
      </c>
      <c r="H129" t="s">
        <v>669</v>
      </c>
      <c r="P129" t="s">
        <v>389</v>
      </c>
    </row>
    <row r="130" spans="1:17" x14ac:dyDescent="0.25">
      <c r="A130" s="12"/>
      <c r="D130" t="s">
        <v>35</v>
      </c>
      <c r="E130" t="s">
        <v>53</v>
      </c>
      <c r="F130" t="s">
        <v>53</v>
      </c>
      <c r="G130" t="s">
        <v>670</v>
      </c>
      <c r="H130" t="s">
        <v>671</v>
      </c>
    </row>
    <row r="131" spans="1:17" x14ac:dyDescent="0.25">
      <c r="A131" s="12"/>
      <c r="B131" t="s">
        <v>18</v>
      </c>
    </row>
    <row r="132" spans="1:17" x14ac:dyDescent="0.25">
      <c r="A132" s="12"/>
      <c r="B132" t="s">
        <v>17</v>
      </c>
    </row>
    <row r="133" spans="1:17" x14ac:dyDescent="0.25">
      <c r="A133" s="12"/>
      <c r="D133" t="s">
        <v>19</v>
      </c>
      <c r="F133" t="s">
        <v>250</v>
      </c>
      <c r="G133" t="s">
        <v>384</v>
      </c>
      <c r="H133" t="s">
        <v>385</v>
      </c>
      <c r="I133" s="3" t="s">
        <v>386</v>
      </c>
      <c r="J133" t="s">
        <v>387</v>
      </c>
      <c r="K133" t="s">
        <v>388</v>
      </c>
      <c r="P133" t="s">
        <v>389</v>
      </c>
    </row>
    <row r="134" spans="1:17" x14ac:dyDescent="0.25">
      <c r="A134" s="12"/>
      <c r="D134" t="s">
        <v>124</v>
      </c>
      <c r="E134" t="s">
        <v>125</v>
      </c>
      <c r="F134" t="s">
        <v>247</v>
      </c>
      <c r="I134" s="3"/>
    </row>
    <row r="135" spans="1:17" x14ac:dyDescent="0.25">
      <c r="A135" s="12"/>
      <c r="B135" t="s">
        <v>335</v>
      </c>
      <c r="C135" t="s">
        <v>390</v>
      </c>
      <c r="I135" s="3"/>
      <c r="Q135" t="s">
        <v>391</v>
      </c>
    </row>
    <row r="136" spans="1:17" x14ac:dyDescent="0.25">
      <c r="A136" s="12"/>
      <c r="D136" t="s">
        <v>392</v>
      </c>
      <c r="F136" t="s">
        <v>302</v>
      </c>
      <c r="I136" s="3"/>
      <c r="L136" t="s">
        <v>393</v>
      </c>
    </row>
    <row r="137" spans="1:17" x14ac:dyDescent="0.25">
      <c r="A137" s="12"/>
      <c r="B137" t="s">
        <v>394</v>
      </c>
      <c r="I137" s="3"/>
      <c r="Q137" t="s">
        <v>395</v>
      </c>
    </row>
    <row r="138" spans="1:17" x14ac:dyDescent="0.25">
      <c r="A138" s="12"/>
      <c r="D138" t="s">
        <v>392</v>
      </c>
      <c r="F138" t="s">
        <v>302</v>
      </c>
      <c r="I138" s="3"/>
      <c r="L138" t="s">
        <v>396</v>
      </c>
    </row>
    <row r="139" spans="1:17" x14ac:dyDescent="0.25">
      <c r="A139" s="12"/>
      <c r="B139" t="s">
        <v>336</v>
      </c>
      <c r="I139" s="3"/>
    </row>
    <row r="140" spans="1:17" x14ac:dyDescent="0.25">
      <c r="A140" s="12"/>
      <c r="D140" t="s">
        <v>19</v>
      </c>
      <c r="F140" t="s">
        <v>251</v>
      </c>
      <c r="G140" t="s">
        <v>397</v>
      </c>
      <c r="H140" t="s">
        <v>398</v>
      </c>
      <c r="I140" s="3" t="s">
        <v>399</v>
      </c>
      <c r="J140" t="s">
        <v>387</v>
      </c>
      <c r="K140" t="s">
        <v>388</v>
      </c>
      <c r="P140" t="s">
        <v>389</v>
      </c>
    </row>
    <row r="141" spans="1:17" x14ac:dyDescent="0.25">
      <c r="A141" s="12"/>
      <c r="D141" t="s">
        <v>124</v>
      </c>
      <c r="E141" t="s">
        <v>125</v>
      </c>
      <c r="F141" t="s">
        <v>248</v>
      </c>
      <c r="I141" s="3"/>
    </row>
    <row r="142" spans="1:17" x14ac:dyDescent="0.25">
      <c r="A142" s="12"/>
      <c r="B142" t="s">
        <v>335</v>
      </c>
      <c r="C142" t="s">
        <v>400</v>
      </c>
      <c r="I142" s="3"/>
      <c r="Q142" t="s">
        <v>391</v>
      </c>
    </row>
    <row r="143" spans="1:17" x14ac:dyDescent="0.25">
      <c r="A143" s="12"/>
      <c r="D143" t="s">
        <v>392</v>
      </c>
      <c r="F143" t="s">
        <v>304</v>
      </c>
      <c r="I143" s="3"/>
      <c r="L143" t="s">
        <v>401</v>
      </c>
    </row>
    <row r="144" spans="1:17" x14ac:dyDescent="0.25">
      <c r="A144" s="12"/>
      <c r="B144" t="s">
        <v>394</v>
      </c>
      <c r="I144" s="3"/>
      <c r="Q144" t="s">
        <v>395</v>
      </c>
    </row>
    <row r="145" spans="1:17" x14ac:dyDescent="0.25">
      <c r="A145" s="12"/>
      <c r="D145" t="s">
        <v>392</v>
      </c>
      <c r="F145" t="s">
        <v>304</v>
      </c>
      <c r="I145" s="3"/>
      <c r="L145" t="s">
        <v>402</v>
      </c>
    </row>
    <row r="146" spans="1:17" x14ac:dyDescent="0.25">
      <c r="A146" s="12"/>
      <c r="B146" t="s">
        <v>336</v>
      </c>
      <c r="I146" s="3"/>
    </row>
    <row r="147" spans="1:17" x14ac:dyDescent="0.25">
      <c r="A147" s="12"/>
      <c r="B147" t="s">
        <v>335</v>
      </c>
      <c r="C147" t="s">
        <v>672</v>
      </c>
      <c r="Q147" t="s">
        <v>673</v>
      </c>
    </row>
    <row r="148" spans="1:17" x14ac:dyDescent="0.25">
      <c r="A148" s="12"/>
      <c r="D148" t="s">
        <v>19</v>
      </c>
      <c r="F148" t="s">
        <v>252</v>
      </c>
      <c r="G148" t="s">
        <v>674</v>
      </c>
      <c r="H148" t="s">
        <v>675</v>
      </c>
      <c r="I148" s="3" t="s">
        <v>676</v>
      </c>
      <c r="J148" t="s">
        <v>387</v>
      </c>
      <c r="K148" t="s">
        <v>388</v>
      </c>
      <c r="P148" t="s">
        <v>389</v>
      </c>
    </row>
    <row r="149" spans="1:17" x14ac:dyDescent="0.25">
      <c r="A149" s="12"/>
      <c r="D149" t="s">
        <v>124</v>
      </c>
      <c r="E149" t="s">
        <v>125</v>
      </c>
      <c r="F149" t="s">
        <v>249</v>
      </c>
      <c r="I149" s="3"/>
    </row>
    <row r="150" spans="1:17" x14ac:dyDescent="0.25">
      <c r="A150" s="12"/>
      <c r="B150" t="s">
        <v>335</v>
      </c>
      <c r="C150" t="s">
        <v>677</v>
      </c>
      <c r="I150" s="3"/>
      <c r="Q150" t="s">
        <v>391</v>
      </c>
    </row>
    <row r="151" spans="1:17" x14ac:dyDescent="0.25">
      <c r="A151" s="12"/>
      <c r="D151" t="s">
        <v>392</v>
      </c>
      <c r="F151" t="s">
        <v>303</v>
      </c>
      <c r="I151" s="3"/>
      <c r="L151" t="s">
        <v>678</v>
      </c>
    </row>
    <row r="152" spans="1:17" x14ac:dyDescent="0.25">
      <c r="A152" s="12"/>
      <c r="B152" t="s">
        <v>394</v>
      </c>
      <c r="I152" s="3"/>
      <c r="Q152" t="s">
        <v>395</v>
      </c>
    </row>
    <row r="153" spans="1:17" x14ac:dyDescent="0.25">
      <c r="A153" s="12"/>
      <c r="D153" t="s">
        <v>392</v>
      </c>
      <c r="F153" t="s">
        <v>303</v>
      </c>
      <c r="I153" s="3"/>
      <c r="L153" t="s">
        <v>678</v>
      </c>
    </row>
    <row r="154" spans="1:17" x14ac:dyDescent="0.25">
      <c r="A154" s="12"/>
      <c r="B154" t="s">
        <v>336</v>
      </c>
      <c r="I154" s="3"/>
    </row>
    <row r="155" spans="1:17" x14ac:dyDescent="0.25">
      <c r="A155" s="12"/>
      <c r="B155" t="s">
        <v>336</v>
      </c>
      <c r="I155" s="3"/>
    </row>
    <row r="156" spans="1:17" x14ac:dyDescent="0.25">
      <c r="A156" s="12"/>
      <c r="B156" t="s">
        <v>18</v>
      </c>
    </row>
    <row r="157" spans="1:17" x14ac:dyDescent="0.25">
      <c r="A157" s="12"/>
      <c r="B157" t="s">
        <v>17</v>
      </c>
    </row>
    <row r="158" spans="1:17" x14ac:dyDescent="0.25">
      <c r="A158" s="12"/>
      <c r="D158" t="s">
        <v>268</v>
      </c>
      <c r="F158" t="s">
        <v>293</v>
      </c>
      <c r="G158" t="s">
        <v>679</v>
      </c>
      <c r="H158" t="s">
        <v>680</v>
      </c>
      <c r="P158" t="s">
        <v>389</v>
      </c>
    </row>
    <row r="159" spans="1:17" x14ac:dyDescent="0.25">
      <c r="A159" s="12"/>
      <c r="D159" t="s">
        <v>268</v>
      </c>
      <c r="F159" t="s">
        <v>305</v>
      </c>
      <c r="G159" t="s">
        <v>681</v>
      </c>
      <c r="H159" t="s">
        <v>682</v>
      </c>
      <c r="P159" t="s">
        <v>389</v>
      </c>
    </row>
    <row r="160" spans="1:17" x14ac:dyDescent="0.25">
      <c r="A160" s="12"/>
      <c r="B160" t="s">
        <v>18</v>
      </c>
    </row>
    <row r="161" spans="1:17" x14ac:dyDescent="0.25">
      <c r="A161" s="12"/>
      <c r="B161" t="s">
        <v>685</v>
      </c>
      <c r="C161" t="s">
        <v>686</v>
      </c>
      <c r="Q161" t="s">
        <v>687</v>
      </c>
    </row>
    <row r="162" spans="1:17" x14ac:dyDescent="0.25">
      <c r="A162" s="12"/>
      <c r="B162" t="s">
        <v>17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7" x14ac:dyDescent="0.25">
      <c r="A163" s="12"/>
      <c r="D163" t="s">
        <v>553</v>
      </c>
      <c r="G163" t="s">
        <v>554</v>
      </c>
      <c r="H163" t="s">
        <v>555</v>
      </c>
    </row>
    <row r="164" spans="1:17" x14ac:dyDescent="0.25">
      <c r="A164" s="12"/>
      <c r="D164" t="s">
        <v>35</v>
      </c>
      <c r="E164" s="1" t="s">
        <v>34</v>
      </c>
      <c r="F164" s="1" t="s">
        <v>276</v>
      </c>
      <c r="G164" s="1" t="s">
        <v>556</v>
      </c>
      <c r="H164" s="1" t="s">
        <v>557</v>
      </c>
      <c r="I164" s="1"/>
      <c r="J164" s="1"/>
      <c r="K164" s="1"/>
      <c r="L164" s="1"/>
      <c r="M164" s="1"/>
      <c r="N164" s="1"/>
      <c r="O164" s="1"/>
      <c r="P164" s="1"/>
    </row>
    <row r="165" spans="1:17" x14ac:dyDescent="0.25">
      <c r="A165" s="12"/>
      <c r="B165" t="s">
        <v>335</v>
      </c>
      <c r="C165" t="s">
        <v>558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t="s">
        <v>559</v>
      </c>
    </row>
    <row r="166" spans="1:17" ht="16.7" customHeight="1" x14ac:dyDescent="0.25">
      <c r="A166" s="12"/>
      <c r="D166" t="s">
        <v>268</v>
      </c>
      <c r="F166" s="1" t="s">
        <v>280</v>
      </c>
      <c r="G166" s="1" t="s">
        <v>560</v>
      </c>
      <c r="H166" s="1" t="s">
        <v>561</v>
      </c>
      <c r="I166" s="1"/>
      <c r="J166" s="1"/>
      <c r="K166" s="1"/>
      <c r="L166" s="1"/>
      <c r="M166" s="1"/>
      <c r="N166" s="1"/>
      <c r="O166" s="1"/>
      <c r="P166" s="1" t="s">
        <v>389</v>
      </c>
    </row>
    <row r="167" spans="1:17" ht="16.7" customHeight="1" x14ac:dyDescent="0.25">
      <c r="A167" s="12"/>
      <c r="D167" t="s">
        <v>268</v>
      </c>
      <c r="F167" s="1" t="s">
        <v>278</v>
      </c>
      <c r="G167" s="1" t="s">
        <v>562</v>
      </c>
      <c r="H167" s="1" t="s">
        <v>563</v>
      </c>
      <c r="I167" s="1"/>
      <c r="J167" s="1"/>
      <c r="K167" s="1"/>
      <c r="L167" s="1"/>
      <c r="M167" s="1"/>
      <c r="N167" s="1"/>
      <c r="O167" s="1"/>
      <c r="P167" s="1" t="s">
        <v>389</v>
      </c>
    </row>
    <row r="168" spans="1:17" ht="16.7" customHeight="1" x14ac:dyDescent="0.25">
      <c r="A168" s="12"/>
      <c r="B168" t="s">
        <v>336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x14ac:dyDescent="0.25">
      <c r="A169" s="12"/>
      <c r="B169" t="s">
        <v>335</v>
      </c>
      <c r="C169" t="s">
        <v>783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7" x14ac:dyDescent="0.25">
      <c r="A170" s="12"/>
      <c r="D170" t="s">
        <v>392</v>
      </c>
      <c r="F170" t="s">
        <v>759</v>
      </c>
      <c r="G170" s="1"/>
      <c r="H170" s="1"/>
      <c r="I170" s="1"/>
      <c r="J170" s="1"/>
      <c r="K170" s="1"/>
      <c r="L170" t="s">
        <v>828</v>
      </c>
      <c r="M170" s="1"/>
      <c r="N170" s="1"/>
      <c r="O170" s="1"/>
      <c r="P170" s="1"/>
    </row>
    <row r="171" spans="1:17" x14ac:dyDescent="0.25">
      <c r="A171" s="12"/>
      <c r="D171" t="s">
        <v>392</v>
      </c>
      <c r="F171" s="1" t="s">
        <v>277</v>
      </c>
      <c r="G171" s="1"/>
      <c r="H171" s="1"/>
      <c r="I171" s="1"/>
      <c r="J171" s="1"/>
      <c r="K171" s="1"/>
      <c r="L171" t="s">
        <v>827</v>
      </c>
      <c r="M171" s="1"/>
      <c r="N171" s="1"/>
      <c r="O171" s="1"/>
      <c r="P171" s="1"/>
    </row>
    <row r="172" spans="1:17" x14ac:dyDescent="0.25">
      <c r="A172" s="12"/>
      <c r="B172" t="s">
        <v>336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7" ht="16.7" customHeight="1" x14ac:dyDescent="0.25">
      <c r="A173" s="12"/>
      <c r="B173" t="s">
        <v>18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7" x14ac:dyDescent="0.25">
      <c r="A174" s="12"/>
      <c r="B174" t="s">
        <v>685</v>
      </c>
      <c r="C174" t="s">
        <v>688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t="s">
        <v>689</v>
      </c>
    </row>
    <row r="175" spans="1:17" x14ac:dyDescent="0.25">
      <c r="A175" s="12"/>
      <c r="B175" t="s">
        <v>17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7" x14ac:dyDescent="0.25">
      <c r="A176" s="12"/>
      <c r="D176" t="s">
        <v>553</v>
      </c>
      <c r="F176" s="1"/>
      <c r="G176" s="1" t="s">
        <v>564</v>
      </c>
      <c r="H176" s="1" t="s">
        <v>565</v>
      </c>
      <c r="I176" s="1"/>
      <c r="J176" s="1"/>
      <c r="K176" s="1"/>
      <c r="L176" s="1"/>
      <c r="M176" s="1"/>
      <c r="N176" s="1"/>
      <c r="O176" s="1"/>
      <c r="P176" s="1"/>
    </row>
    <row r="177" spans="1:17" x14ac:dyDescent="0.25">
      <c r="A177" s="12"/>
      <c r="D177" t="s">
        <v>9</v>
      </c>
      <c r="E177" s="1" t="s">
        <v>28</v>
      </c>
      <c r="F177" s="1" t="s">
        <v>275</v>
      </c>
      <c r="G177" s="1" t="s">
        <v>566</v>
      </c>
      <c r="H177" s="1" t="s">
        <v>567</v>
      </c>
      <c r="I177" s="1"/>
      <c r="J177" s="1"/>
      <c r="K177" s="1"/>
      <c r="L177" s="1"/>
      <c r="M177" s="1"/>
      <c r="N177" s="1"/>
      <c r="O177" s="1"/>
      <c r="P177" s="1"/>
    </row>
    <row r="178" spans="1:17" x14ac:dyDescent="0.25">
      <c r="A178" s="12"/>
      <c r="B178" t="s">
        <v>335</v>
      </c>
      <c r="C178" t="s">
        <v>568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t="s">
        <v>559</v>
      </c>
    </row>
    <row r="179" spans="1:17" x14ac:dyDescent="0.25">
      <c r="A179" s="12"/>
      <c r="D179" t="s">
        <v>268</v>
      </c>
      <c r="F179" s="1" t="s">
        <v>269</v>
      </c>
      <c r="G179" s="1" t="s">
        <v>560</v>
      </c>
      <c r="H179" s="1" t="s">
        <v>561</v>
      </c>
      <c r="I179" s="1"/>
      <c r="J179" s="1"/>
      <c r="K179" s="1"/>
      <c r="L179" s="1"/>
      <c r="M179" s="1"/>
      <c r="N179" s="1"/>
      <c r="O179" s="1"/>
      <c r="P179" s="1" t="s">
        <v>389</v>
      </c>
    </row>
    <row r="180" spans="1:17" x14ac:dyDescent="0.25">
      <c r="A180" s="12"/>
      <c r="D180" t="s">
        <v>268</v>
      </c>
      <c r="F180" s="1" t="s">
        <v>267</v>
      </c>
      <c r="G180" s="1" t="s">
        <v>562</v>
      </c>
      <c r="H180" s="1" t="s">
        <v>569</v>
      </c>
      <c r="I180" s="1"/>
      <c r="J180" s="1"/>
      <c r="K180" s="1"/>
      <c r="L180" s="1"/>
      <c r="M180" s="1"/>
      <c r="N180" s="1"/>
      <c r="O180" s="1"/>
      <c r="P180" s="1" t="s">
        <v>389</v>
      </c>
    </row>
    <row r="181" spans="1:17" x14ac:dyDescent="0.25">
      <c r="A181" s="12"/>
      <c r="B181" t="s">
        <v>336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x14ac:dyDescent="0.25">
      <c r="A182" s="12"/>
      <c r="B182" t="s">
        <v>335</v>
      </c>
      <c r="C182" t="s">
        <v>784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7" x14ac:dyDescent="0.25">
      <c r="A183" s="12"/>
      <c r="D183" t="s">
        <v>392</v>
      </c>
      <c r="F183" t="s">
        <v>760</v>
      </c>
      <c r="G183" s="1"/>
      <c r="H183" s="1"/>
      <c r="I183" s="1"/>
      <c r="J183" s="1"/>
      <c r="K183" s="1"/>
      <c r="L183" t="s">
        <v>828</v>
      </c>
      <c r="M183" s="1"/>
      <c r="N183" s="1"/>
      <c r="O183" s="1"/>
      <c r="P183" s="1"/>
    </row>
    <row r="184" spans="1:17" x14ac:dyDescent="0.25">
      <c r="A184" s="12"/>
      <c r="D184" t="s">
        <v>392</v>
      </c>
      <c r="F184" s="1" t="s">
        <v>279</v>
      </c>
      <c r="G184" s="1"/>
      <c r="H184" s="1"/>
      <c r="I184" s="1"/>
      <c r="J184" s="1"/>
      <c r="K184" s="1"/>
      <c r="L184" t="s">
        <v>827</v>
      </c>
      <c r="M184" s="1"/>
      <c r="N184" s="1"/>
      <c r="O184" s="1"/>
      <c r="P184" s="1"/>
    </row>
    <row r="185" spans="1:17" x14ac:dyDescent="0.25">
      <c r="A185" s="12"/>
      <c r="B185" t="s">
        <v>336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7" x14ac:dyDescent="0.25">
      <c r="A186" s="12"/>
      <c r="B186" t="s">
        <v>18</v>
      </c>
    </row>
    <row r="187" spans="1:17" x14ac:dyDescent="0.25">
      <c r="A187" s="12" t="s">
        <v>690</v>
      </c>
      <c r="B187" t="s">
        <v>17</v>
      </c>
    </row>
    <row r="188" spans="1:17" x14ac:dyDescent="0.25">
      <c r="A188" s="12"/>
      <c r="D188" t="s">
        <v>9</v>
      </c>
      <c r="E188" t="s">
        <v>29</v>
      </c>
      <c r="F188" t="s">
        <v>360</v>
      </c>
      <c r="G188" t="s">
        <v>404</v>
      </c>
      <c r="H188" t="s">
        <v>405</v>
      </c>
    </row>
    <row r="189" spans="1:17" x14ac:dyDescent="0.25">
      <c r="A189" s="12"/>
      <c r="B189" t="s">
        <v>335</v>
      </c>
      <c r="C189" t="s">
        <v>790</v>
      </c>
      <c r="Q189" t="s">
        <v>691</v>
      </c>
    </row>
    <row r="190" spans="1:17" x14ac:dyDescent="0.25">
      <c r="A190" s="12"/>
      <c r="D190" t="s">
        <v>392</v>
      </c>
      <c r="F190" t="s">
        <v>276</v>
      </c>
      <c r="L190">
        <v>6</v>
      </c>
    </row>
    <row r="191" spans="1:17" x14ac:dyDescent="0.25">
      <c r="A191" s="12"/>
      <c r="D191" t="s">
        <v>392</v>
      </c>
      <c r="F191" t="s">
        <v>759</v>
      </c>
      <c r="G191" s="1"/>
      <c r="H191" s="1"/>
      <c r="I191" s="1"/>
      <c r="J191" s="1"/>
      <c r="K191" s="1"/>
      <c r="L191" s="1" t="s">
        <v>787</v>
      </c>
      <c r="M191" s="1"/>
      <c r="N191" s="1"/>
      <c r="O191" s="1"/>
      <c r="P191" s="1"/>
    </row>
    <row r="192" spans="1:17" x14ac:dyDescent="0.25">
      <c r="A192" s="12"/>
      <c r="B192" t="s">
        <v>336</v>
      </c>
    </row>
    <row r="193" spans="1:17" x14ac:dyDescent="0.25">
      <c r="A193" s="12"/>
      <c r="B193" t="s">
        <v>335</v>
      </c>
      <c r="C193" t="s">
        <v>789</v>
      </c>
      <c r="Q193" t="s">
        <v>406</v>
      </c>
    </row>
    <row r="194" spans="1:17" x14ac:dyDescent="0.25">
      <c r="A194" s="12"/>
      <c r="D194" t="s">
        <v>9</v>
      </c>
      <c r="E194" t="s">
        <v>28</v>
      </c>
      <c r="F194" t="s">
        <v>693</v>
      </c>
      <c r="G194" t="s">
        <v>407</v>
      </c>
      <c r="H194" t="s">
        <v>408</v>
      </c>
    </row>
    <row r="195" spans="1:17" x14ac:dyDescent="0.25">
      <c r="A195" s="12"/>
      <c r="B195" t="s">
        <v>336</v>
      </c>
    </row>
    <row r="196" spans="1:17" x14ac:dyDescent="0.25">
      <c r="A196" s="12"/>
      <c r="B196" t="s">
        <v>18</v>
      </c>
    </row>
    <row r="197" spans="1:17" x14ac:dyDescent="0.25">
      <c r="A197" s="12"/>
      <c r="B197" t="s">
        <v>335</v>
      </c>
      <c r="C197" t="s">
        <v>789</v>
      </c>
      <c r="Q197" t="s">
        <v>406</v>
      </c>
    </row>
    <row r="198" spans="1:17" x14ac:dyDescent="0.25">
      <c r="A198" s="12"/>
      <c r="B198" t="s">
        <v>17</v>
      </c>
    </row>
    <row r="199" spans="1:17" x14ac:dyDescent="0.25">
      <c r="A199" s="12"/>
      <c r="D199" t="s">
        <v>392</v>
      </c>
      <c r="F199" t="s">
        <v>552</v>
      </c>
      <c r="L199" t="s">
        <v>787</v>
      </c>
    </row>
    <row r="200" spans="1:17" x14ac:dyDescent="0.25">
      <c r="A200" s="12"/>
      <c r="D200" t="s">
        <v>49</v>
      </c>
      <c r="F200" s="1" t="s">
        <v>230</v>
      </c>
      <c r="G200" s="1" t="s">
        <v>409</v>
      </c>
      <c r="H200" s="1" t="s">
        <v>410</v>
      </c>
      <c r="I200" s="1" t="s">
        <v>411</v>
      </c>
      <c r="J200" s="1" t="s">
        <v>412</v>
      </c>
      <c r="K200" s="1" t="s">
        <v>413</v>
      </c>
      <c r="L200" s="1"/>
      <c r="M200" s="1"/>
      <c r="N200" s="1"/>
      <c r="O200" s="1"/>
      <c r="P200" s="1"/>
      <c r="Q200" s="1"/>
    </row>
    <row r="201" spans="1:17" x14ac:dyDescent="0.25">
      <c r="A201" s="12"/>
      <c r="D201" t="s">
        <v>124</v>
      </c>
      <c r="E201" t="s">
        <v>73</v>
      </c>
      <c r="F201" s="1" t="s">
        <v>75</v>
      </c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x14ac:dyDescent="0.25">
      <c r="A202" s="12"/>
      <c r="B202" t="s">
        <v>335</v>
      </c>
      <c r="C202" t="s">
        <v>414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 t="s">
        <v>415</v>
      </c>
    </row>
    <row r="203" spans="1:17" x14ac:dyDescent="0.25">
      <c r="A203" s="12"/>
      <c r="D203" t="s">
        <v>392</v>
      </c>
      <c r="F203" s="1" t="s">
        <v>306</v>
      </c>
      <c r="G203" s="1"/>
      <c r="H203" s="1"/>
      <c r="I203" s="1"/>
      <c r="J203" s="1"/>
      <c r="K203" s="1"/>
      <c r="L203" s="1" t="s">
        <v>416</v>
      </c>
      <c r="M203" s="1"/>
      <c r="N203" s="1"/>
      <c r="O203" s="1"/>
      <c r="P203" s="1"/>
      <c r="Q203" s="1"/>
    </row>
    <row r="204" spans="1:17" x14ac:dyDescent="0.25">
      <c r="A204" s="12"/>
      <c r="B204" t="s">
        <v>394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 t="s">
        <v>417</v>
      </c>
    </row>
    <row r="205" spans="1:17" x14ac:dyDescent="0.25">
      <c r="A205" s="12"/>
      <c r="D205" t="s">
        <v>392</v>
      </c>
      <c r="F205" s="1" t="s">
        <v>306</v>
      </c>
      <c r="G205" s="1"/>
      <c r="H205" s="1"/>
      <c r="I205" s="1"/>
      <c r="J205" s="1"/>
      <c r="K205" s="1"/>
      <c r="L205" s="1" t="s">
        <v>418</v>
      </c>
      <c r="M205" s="1"/>
      <c r="N205" s="1"/>
      <c r="O205" s="1"/>
      <c r="P205" s="1"/>
      <c r="Q205" s="1"/>
    </row>
    <row r="206" spans="1:17" x14ac:dyDescent="0.25">
      <c r="A206" s="12"/>
      <c r="B206" t="s">
        <v>336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x14ac:dyDescent="0.25">
      <c r="A207" s="12"/>
      <c r="D207" t="s">
        <v>49</v>
      </c>
      <c r="F207" s="1" t="s">
        <v>231</v>
      </c>
      <c r="G207" s="1" t="s">
        <v>419</v>
      </c>
      <c r="H207" s="1" t="s">
        <v>420</v>
      </c>
      <c r="I207" s="1" t="s">
        <v>421</v>
      </c>
      <c r="J207" s="1" t="s">
        <v>412</v>
      </c>
      <c r="K207" s="1" t="s">
        <v>413</v>
      </c>
      <c r="L207" s="1"/>
      <c r="M207" s="1"/>
      <c r="N207" s="1"/>
      <c r="O207" s="1"/>
      <c r="P207" s="1"/>
      <c r="Q207" s="1"/>
    </row>
    <row r="208" spans="1:17" x14ac:dyDescent="0.25">
      <c r="A208" s="12"/>
      <c r="D208" t="s">
        <v>124</v>
      </c>
      <c r="E208" t="s">
        <v>154</v>
      </c>
      <c r="F208" t="s">
        <v>80</v>
      </c>
    </row>
    <row r="209" spans="1:17" x14ac:dyDescent="0.25">
      <c r="A209" s="12"/>
      <c r="B209" t="s">
        <v>335</v>
      </c>
      <c r="C209" t="s">
        <v>422</v>
      </c>
      <c r="Q209" t="s">
        <v>423</v>
      </c>
    </row>
    <row r="210" spans="1:17" x14ac:dyDescent="0.25">
      <c r="A210" s="12"/>
      <c r="D210" t="s">
        <v>392</v>
      </c>
      <c r="F210" s="1" t="s">
        <v>231</v>
      </c>
      <c r="G210" s="1"/>
      <c r="H210" s="1"/>
      <c r="J210" s="1"/>
      <c r="K210" s="1"/>
      <c r="L210" s="1" t="s">
        <v>418</v>
      </c>
      <c r="M210" s="1"/>
      <c r="N210" s="1"/>
      <c r="O210" s="1"/>
      <c r="P210" s="1"/>
      <c r="Q210" s="1"/>
    </row>
    <row r="211" spans="1:17" x14ac:dyDescent="0.25">
      <c r="A211" s="12"/>
      <c r="B211" t="s">
        <v>336</v>
      </c>
      <c r="F211" s="1"/>
      <c r="G211" s="1"/>
      <c r="H211" s="1"/>
      <c r="J211" s="1"/>
      <c r="K211" s="1"/>
      <c r="L211" s="1"/>
      <c r="M211" s="1"/>
      <c r="N211" s="1"/>
      <c r="O211" s="1"/>
      <c r="P211" s="1"/>
      <c r="Q211" s="1"/>
    </row>
    <row r="212" spans="1:17" x14ac:dyDescent="0.25">
      <c r="A212" s="12"/>
      <c r="B212" t="s">
        <v>335</v>
      </c>
      <c r="C212" t="s">
        <v>424</v>
      </c>
      <c r="F212" s="1"/>
      <c r="G212" s="1"/>
      <c r="H212" s="1"/>
      <c r="J212" s="1"/>
      <c r="K212" s="1"/>
      <c r="L212" s="1"/>
      <c r="M212" s="1"/>
      <c r="N212" s="1"/>
      <c r="O212" s="1"/>
      <c r="P212" s="1"/>
      <c r="Q212" s="1" t="s">
        <v>415</v>
      </c>
    </row>
    <row r="213" spans="1:17" x14ac:dyDescent="0.25">
      <c r="A213" s="12"/>
      <c r="D213" t="s">
        <v>392</v>
      </c>
      <c r="F213" s="1" t="s">
        <v>294</v>
      </c>
      <c r="G213" s="1"/>
      <c r="H213" s="1"/>
      <c r="J213" s="1"/>
      <c r="K213" s="1"/>
      <c r="L213" s="1" t="s">
        <v>425</v>
      </c>
      <c r="M213" s="1"/>
      <c r="N213" s="1"/>
      <c r="O213" s="1"/>
      <c r="P213" s="1"/>
      <c r="Q213" s="1"/>
    </row>
    <row r="214" spans="1:17" x14ac:dyDescent="0.25">
      <c r="A214" s="12"/>
      <c r="B214" t="s">
        <v>394</v>
      </c>
      <c r="F214" s="1"/>
      <c r="G214" s="1"/>
      <c r="H214" s="1"/>
      <c r="J214" s="1"/>
      <c r="K214" s="1"/>
      <c r="L214" s="1"/>
      <c r="M214" s="1"/>
      <c r="N214" s="1"/>
      <c r="O214" s="1"/>
      <c r="P214" s="1"/>
      <c r="Q214" s="1" t="s">
        <v>417</v>
      </c>
    </row>
    <row r="215" spans="1:17" x14ac:dyDescent="0.25">
      <c r="A215" s="12"/>
      <c r="D215" t="s">
        <v>392</v>
      </c>
      <c r="F215" s="1" t="s">
        <v>294</v>
      </c>
      <c r="G215" s="1"/>
      <c r="H215" s="1"/>
      <c r="J215" s="1"/>
      <c r="K215" s="1"/>
      <c r="L215" s="1" t="s">
        <v>426</v>
      </c>
      <c r="M215" s="1"/>
      <c r="N215" s="1"/>
      <c r="O215" s="1"/>
      <c r="P215" s="1"/>
    </row>
    <row r="216" spans="1:17" x14ac:dyDescent="0.25">
      <c r="A216" s="12"/>
      <c r="B216" t="s">
        <v>336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x14ac:dyDescent="0.25">
      <c r="A217" s="12"/>
      <c r="B217" t="s">
        <v>18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x14ac:dyDescent="0.25">
      <c r="A218" s="12"/>
      <c r="B218" t="s">
        <v>17</v>
      </c>
    </row>
    <row r="219" spans="1:17" x14ac:dyDescent="0.25">
      <c r="A219" s="12"/>
      <c r="D219" t="s">
        <v>49</v>
      </c>
      <c r="F219" s="1" t="s">
        <v>232</v>
      </c>
      <c r="G219" s="1" t="s">
        <v>427</v>
      </c>
      <c r="H219" s="1" t="s">
        <v>428</v>
      </c>
      <c r="I219" s="1" t="s">
        <v>429</v>
      </c>
      <c r="J219" s="1" t="s">
        <v>412</v>
      </c>
      <c r="K219" s="1" t="s">
        <v>413</v>
      </c>
      <c r="L219" s="1"/>
      <c r="M219" s="1"/>
      <c r="N219" s="1"/>
      <c r="O219" s="1"/>
      <c r="P219" s="1"/>
      <c r="Q219" s="1"/>
    </row>
    <row r="220" spans="1:17" x14ac:dyDescent="0.25">
      <c r="A220" s="12"/>
      <c r="D220" t="s">
        <v>124</v>
      </c>
      <c r="E220" t="s">
        <v>73</v>
      </c>
      <c r="F220" s="1" t="s">
        <v>76</v>
      </c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x14ac:dyDescent="0.25">
      <c r="A221" s="12"/>
      <c r="B221" t="s">
        <v>335</v>
      </c>
      <c r="C221" t="s">
        <v>430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 t="s">
        <v>415</v>
      </c>
    </row>
    <row r="222" spans="1:17" x14ac:dyDescent="0.25">
      <c r="A222" s="12"/>
      <c r="D222" t="s">
        <v>392</v>
      </c>
      <c r="F222" s="1" t="s">
        <v>314</v>
      </c>
      <c r="G222" s="1"/>
      <c r="H222" s="1"/>
      <c r="I222" s="1"/>
      <c r="J222" s="1"/>
      <c r="K222" s="1"/>
      <c r="L222" s="1" t="s">
        <v>431</v>
      </c>
      <c r="M222" s="1"/>
      <c r="N222" s="1"/>
      <c r="O222" s="1"/>
      <c r="P222" s="1"/>
      <c r="Q222" s="1"/>
    </row>
    <row r="223" spans="1:17" x14ac:dyDescent="0.25">
      <c r="A223" s="12"/>
      <c r="B223" t="s">
        <v>394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 t="s">
        <v>417</v>
      </c>
    </row>
    <row r="224" spans="1:17" x14ac:dyDescent="0.25">
      <c r="A224" s="12"/>
      <c r="D224" t="s">
        <v>392</v>
      </c>
      <c r="F224" s="1" t="s">
        <v>314</v>
      </c>
      <c r="G224" s="1"/>
      <c r="H224" s="1"/>
      <c r="I224" s="1"/>
      <c r="J224" s="1"/>
      <c r="K224" s="1"/>
      <c r="L224" s="1" t="s">
        <v>432</v>
      </c>
      <c r="M224" s="1"/>
      <c r="N224" s="1"/>
      <c r="O224" s="1"/>
      <c r="P224" s="1"/>
      <c r="Q224" s="1"/>
    </row>
    <row r="225" spans="1:17" x14ac:dyDescent="0.25">
      <c r="A225" s="12"/>
      <c r="B225" t="s">
        <v>336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x14ac:dyDescent="0.25">
      <c r="A226" s="12"/>
      <c r="D226" t="s">
        <v>49</v>
      </c>
      <c r="F226" s="1" t="s">
        <v>233</v>
      </c>
      <c r="G226" s="1" t="s">
        <v>433</v>
      </c>
      <c r="H226" s="1" t="s">
        <v>434</v>
      </c>
      <c r="I226" s="1" t="s">
        <v>435</v>
      </c>
      <c r="J226" s="1" t="s">
        <v>436</v>
      </c>
      <c r="K226" s="1" t="s">
        <v>437</v>
      </c>
      <c r="L226" s="1"/>
      <c r="M226" s="1"/>
      <c r="N226" s="1"/>
      <c r="O226" s="1"/>
      <c r="P226" s="1"/>
      <c r="Q226" s="1"/>
    </row>
    <row r="227" spans="1:17" x14ac:dyDescent="0.25">
      <c r="A227" s="12"/>
      <c r="D227" t="s">
        <v>124</v>
      </c>
      <c r="E227" t="s">
        <v>149</v>
      </c>
      <c r="F227" s="1" t="s">
        <v>81</v>
      </c>
    </row>
    <row r="228" spans="1:17" x14ac:dyDescent="0.25">
      <c r="A228" s="12"/>
      <c r="B228" t="s">
        <v>335</v>
      </c>
      <c r="C228" t="s">
        <v>438</v>
      </c>
      <c r="Q228" t="s">
        <v>439</v>
      </c>
    </row>
    <row r="229" spans="1:17" x14ac:dyDescent="0.25">
      <c r="A229" s="12"/>
      <c r="D229" t="s">
        <v>392</v>
      </c>
      <c r="F229" s="1" t="s">
        <v>233</v>
      </c>
      <c r="G229" s="1"/>
      <c r="H229" s="1"/>
      <c r="J229" s="1"/>
      <c r="K229" s="1"/>
      <c r="L229" s="1" t="s">
        <v>432</v>
      </c>
      <c r="M229" s="1"/>
      <c r="N229" s="1"/>
      <c r="O229" s="1"/>
      <c r="P229" s="1"/>
      <c r="Q229" s="1"/>
    </row>
    <row r="230" spans="1:17" x14ac:dyDescent="0.25">
      <c r="A230" s="12"/>
      <c r="B230" t="s">
        <v>336</v>
      </c>
      <c r="F230" s="1"/>
      <c r="G230" s="1"/>
      <c r="H230" s="1"/>
      <c r="J230" s="1"/>
      <c r="K230" s="1"/>
      <c r="L230" s="1"/>
      <c r="M230" s="1"/>
      <c r="N230" s="1"/>
      <c r="O230" s="1"/>
      <c r="P230" s="1"/>
      <c r="Q230" s="1"/>
    </row>
    <row r="231" spans="1:17" x14ac:dyDescent="0.25">
      <c r="A231" s="12"/>
      <c r="B231" t="s">
        <v>335</v>
      </c>
      <c r="C231" t="s">
        <v>440</v>
      </c>
      <c r="F231" s="1"/>
      <c r="G231" s="1"/>
      <c r="H231" s="1"/>
      <c r="J231" s="1"/>
      <c r="K231" s="1"/>
      <c r="L231" s="1"/>
      <c r="M231" s="1"/>
      <c r="N231" s="1"/>
      <c r="O231" s="1"/>
      <c r="P231" s="1"/>
      <c r="Q231" s="1" t="s">
        <v>415</v>
      </c>
    </row>
    <row r="232" spans="1:17" x14ac:dyDescent="0.25">
      <c r="A232" s="12"/>
      <c r="D232" t="s">
        <v>392</v>
      </c>
      <c r="F232" s="1" t="s">
        <v>308</v>
      </c>
      <c r="G232" s="1"/>
      <c r="H232" s="1"/>
      <c r="J232" s="1"/>
      <c r="K232" s="1"/>
      <c r="L232" s="1" t="s">
        <v>441</v>
      </c>
      <c r="M232" s="1"/>
      <c r="N232" s="1"/>
      <c r="O232" s="1"/>
      <c r="P232" s="1"/>
      <c r="Q232" s="1"/>
    </row>
    <row r="233" spans="1:17" x14ac:dyDescent="0.25">
      <c r="A233" s="12"/>
      <c r="B233" t="s">
        <v>394</v>
      </c>
      <c r="F233" s="1"/>
      <c r="G233" s="1"/>
      <c r="H233" s="1"/>
      <c r="J233" s="1"/>
      <c r="K233" s="1"/>
      <c r="L233" s="1"/>
      <c r="M233" s="1"/>
      <c r="N233" s="1"/>
      <c r="O233" s="1"/>
      <c r="P233" s="1"/>
      <c r="Q233" s="1" t="s">
        <v>417</v>
      </c>
    </row>
    <row r="234" spans="1:17" x14ac:dyDescent="0.25">
      <c r="A234" s="12"/>
      <c r="D234" t="s">
        <v>392</v>
      </c>
      <c r="F234" s="1" t="s">
        <v>308</v>
      </c>
      <c r="G234" s="1"/>
      <c r="H234" s="1"/>
      <c r="J234" s="1"/>
      <c r="K234" s="1"/>
      <c r="L234" s="1" t="s">
        <v>442</v>
      </c>
      <c r="M234" s="1"/>
      <c r="N234" s="1"/>
      <c r="O234" s="1"/>
      <c r="P234" s="1"/>
      <c r="Q234" s="1"/>
    </row>
    <row r="235" spans="1:17" x14ac:dyDescent="0.25">
      <c r="A235" s="12"/>
      <c r="B235" t="s">
        <v>336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x14ac:dyDescent="0.25">
      <c r="A236" s="12"/>
      <c r="D236" t="s">
        <v>49</v>
      </c>
      <c r="F236" s="1" t="s">
        <v>234</v>
      </c>
      <c r="G236" s="1" t="s">
        <v>443</v>
      </c>
      <c r="H236" s="1" t="s">
        <v>444</v>
      </c>
      <c r="I236" s="1" t="s">
        <v>445</v>
      </c>
      <c r="J236" s="1" t="s">
        <v>412</v>
      </c>
      <c r="K236" s="1" t="s">
        <v>413</v>
      </c>
      <c r="L236" s="1"/>
      <c r="M236" s="1"/>
      <c r="N236" s="1"/>
      <c r="O236" s="1"/>
      <c r="P236" s="1"/>
    </row>
    <row r="237" spans="1:17" x14ac:dyDescent="0.25">
      <c r="A237" s="12"/>
      <c r="D237" t="s">
        <v>124</v>
      </c>
      <c r="E237" t="s">
        <v>149</v>
      </c>
      <c r="F237" s="1" t="s">
        <v>84</v>
      </c>
    </row>
    <row r="238" spans="1:17" x14ac:dyDescent="0.25">
      <c r="A238" s="12"/>
      <c r="B238" t="s">
        <v>335</v>
      </c>
      <c r="C238" t="s">
        <v>446</v>
      </c>
      <c r="Q238" t="s">
        <v>439</v>
      </c>
    </row>
    <row r="239" spans="1:17" x14ac:dyDescent="0.25">
      <c r="A239" s="12"/>
      <c r="D239" t="s">
        <v>392</v>
      </c>
      <c r="F239" s="1" t="s">
        <v>234</v>
      </c>
      <c r="G239" s="1"/>
      <c r="H239" s="1"/>
      <c r="J239" s="1"/>
      <c r="K239" s="1"/>
      <c r="L239" s="1" t="s">
        <v>432</v>
      </c>
      <c r="M239" s="1"/>
      <c r="N239" s="1"/>
      <c r="O239" s="1"/>
      <c r="P239" s="1"/>
      <c r="Q239" s="1"/>
    </row>
    <row r="240" spans="1:17" x14ac:dyDescent="0.25">
      <c r="A240" s="12"/>
      <c r="B240" t="s">
        <v>336</v>
      </c>
      <c r="F240" s="1"/>
      <c r="G240" s="1"/>
      <c r="H240" s="1"/>
      <c r="J240" s="1"/>
      <c r="K240" s="1"/>
      <c r="L240" s="1"/>
      <c r="M240" s="1"/>
      <c r="N240" s="1"/>
      <c r="O240" s="1"/>
      <c r="P240" s="1"/>
      <c r="Q240" s="1"/>
    </row>
    <row r="241" spans="1:17" x14ac:dyDescent="0.25">
      <c r="A241" s="12"/>
      <c r="B241" t="s">
        <v>335</v>
      </c>
      <c r="C241" t="s">
        <v>447</v>
      </c>
      <c r="F241" s="1"/>
      <c r="G241" s="1"/>
      <c r="H241" s="1"/>
      <c r="J241" s="1"/>
      <c r="K241" s="1"/>
      <c r="L241" s="1"/>
      <c r="M241" s="1"/>
      <c r="N241" s="1"/>
      <c r="O241" s="1"/>
      <c r="P241" s="1"/>
      <c r="Q241" s="1" t="s">
        <v>415</v>
      </c>
    </row>
    <row r="242" spans="1:17" x14ac:dyDescent="0.25">
      <c r="A242" s="12"/>
      <c r="D242" t="s">
        <v>392</v>
      </c>
      <c r="F242" s="1" t="s">
        <v>311</v>
      </c>
      <c r="G242" s="1"/>
      <c r="H242" s="1"/>
      <c r="J242" s="1"/>
      <c r="K242" s="1"/>
      <c r="L242" s="1" t="s">
        <v>448</v>
      </c>
      <c r="M242" s="1"/>
      <c r="N242" s="1"/>
      <c r="O242" s="1"/>
      <c r="P242" s="1"/>
      <c r="Q242" s="1"/>
    </row>
    <row r="243" spans="1:17" x14ac:dyDescent="0.25">
      <c r="A243" s="12"/>
      <c r="B243" t="s">
        <v>394</v>
      </c>
      <c r="F243" s="1"/>
      <c r="G243" s="1"/>
      <c r="H243" s="1"/>
      <c r="J243" s="1"/>
      <c r="K243" s="1"/>
      <c r="L243" s="1"/>
      <c r="M243" s="1"/>
      <c r="N243" s="1"/>
      <c r="O243" s="1"/>
      <c r="P243" s="1"/>
      <c r="Q243" s="1" t="s">
        <v>417</v>
      </c>
    </row>
    <row r="244" spans="1:17" x14ac:dyDescent="0.25">
      <c r="A244" s="12"/>
      <c r="D244" t="s">
        <v>392</v>
      </c>
      <c r="F244" s="1" t="s">
        <v>311</v>
      </c>
      <c r="G244" s="1"/>
      <c r="H244" s="1"/>
      <c r="J244" s="1"/>
      <c r="K244" s="1"/>
      <c r="L244" s="1" t="s">
        <v>449</v>
      </c>
      <c r="M244" s="1"/>
      <c r="N244" s="1"/>
      <c r="O244" s="1"/>
      <c r="P244" s="1"/>
      <c r="Q244" s="1"/>
    </row>
    <row r="245" spans="1:17" x14ac:dyDescent="0.25">
      <c r="A245" s="12"/>
      <c r="B245" t="s">
        <v>336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x14ac:dyDescent="0.25">
      <c r="A246" s="12"/>
      <c r="D246" t="s">
        <v>49</v>
      </c>
      <c r="F246" s="1" t="s">
        <v>235</v>
      </c>
      <c r="G246" s="1" t="s">
        <v>450</v>
      </c>
      <c r="H246" s="1" t="s">
        <v>451</v>
      </c>
      <c r="I246" s="1" t="s">
        <v>452</v>
      </c>
      <c r="J246" s="1" t="s">
        <v>412</v>
      </c>
      <c r="K246" s="1" t="s">
        <v>413</v>
      </c>
      <c r="L246" s="1"/>
      <c r="M246" s="1"/>
      <c r="N246" s="1"/>
      <c r="O246" s="1"/>
      <c r="P246" s="1"/>
    </row>
    <row r="247" spans="1:17" x14ac:dyDescent="0.25">
      <c r="A247" s="12"/>
      <c r="D247" t="s">
        <v>124</v>
      </c>
      <c r="E247" t="s">
        <v>149</v>
      </c>
      <c r="F247" s="1" t="s">
        <v>87</v>
      </c>
    </row>
    <row r="248" spans="1:17" x14ac:dyDescent="0.25">
      <c r="A248" s="12"/>
      <c r="B248" t="s">
        <v>335</v>
      </c>
      <c r="C248" t="s">
        <v>453</v>
      </c>
      <c r="Q248" t="s">
        <v>439</v>
      </c>
    </row>
    <row r="249" spans="1:17" x14ac:dyDescent="0.25">
      <c r="A249" s="12"/>
      <c r="D249" t="s">
        <v>392</v>
      </c>
      <c r="F249" s="1" t="s">
        <v>235</v>
      </c>
      <c r="G249" s="1"/>
      <c r="H249" s="1"/>
      <c r="J249" s="1"/>
      <c r="K249" s="1"/>
      <c r="L249" s="1" t="s">
        <v>432</v>
      </c>
      <c r="M249" s="1"/>
      <c r="N249" s="1"/>
      <c r="O249" s="1"/>
      <c r="P249" s="1"/>
      <c r="Q249" s="1"/>
    </row>
    <row r="250" spans="1:17" x14ac:dyDescent="0.25">
      <c r="A250" s="12"/>
      <c r="B250" t="s">
        <v>336</v>
      </c>
      <c r="F250" s="1"/>
      <c r="G250" s="1"/>
      <c r="H250" s="1"/>
      <c r="J250" s="1"/>
      <c r="K250" s="1"/>
      <c r="L250" s="1"/>
      <c r="M250" s="1"/>
      <c r="N250" s="1"/>
      <c r="O250" s="1"/>
      <c r="P250" s="1"/>
      <c r="Q250" s="1"/>
    </row>
    <row r="251" spans="1:17" x14ac:dyDescent="0.25">
      <c r="A251" s="12"/>
      <c r="B251" t="s">
        <v>335</v>
      </c>
      <c r="C251" t="s">
        <v>454</v>
      </c>
      <c r="F251" s="1"/>
      <c r="G251" s="1"/>
      <c r="H251" s="1"/>
      <c r="J251" s="1"/>
      <c r="K251" s="1"/>
      <c r="L251" s="1"/>
      <c r="M251" s="1"/>
      <c r="N251" s="1"/>
      <c r="O251" s="1"/>
      <c r="P251" s="1"/>
      <c r="Q251" s="1" t="s">
        <v>415</v>
      </c>
    </row>
    <row r="252" spans="1:17" x14ac:dyDescent="0.25">
      <c r="A252" s="12"/>
      <c r="D252" t="s">
        <v>392</v>
      </c>
      <c r="F252" s="1" t="s">
        <v>296</v>
      </c>
      <c r="G252" s="1"/>
      <c r="H252" s="1"/>
      <c r="J252" s="1"/>
      <c r="K252" s="1"/>
      <c r="L252" s="1" t="s">
        <v>455</v>
      </c>
      <c r="M252" s="1"/>
      <c r="N252" s="1"/>
      <c r="O252" s="1"/>
      <c r="P252" s="1"/>
      <c r="Q252" s="1"/>
    </row>
    <row r="253" spans="1:17" x14ac:dyDescent="0.25">
      <c r="A253" s="12"/>
      <c r="B253" t="s">
        <v>394</v>
      </c>
      <c r="F253" s="1"/>
      <c r="G253" s="1"/>
      <c r="H253" s="1"/>
      <c r="J253" s="1"/>
      <c r="K253" s="1"/>
      <c r="L253" s="1"/>
      <c r="M253" s="1"/>
      <c r="N253" s="1"/>
      <c r="O253" s="1"/>
      <c r="P253" s="1"/>
      <c r="Q253" s="1" t="s">
        <v>417</v>
      </c>
    </row>
    <row r="254" spans="1:17" x14ac:dyDescent="0.25">
      <c r="A254" s="12"/>
      <c r="D254" t="s">
        <v>392</v>
      </c>
      <c r="F254" s="1" t="s">
        <v>296</v>
      </c>
      <c r="G254" s="1"/>
      <c r="H254" s="1"/>
      <c r="J254" s="1"/>
      <c r="K254" s="1"/>
      <c r="L254" s="1" t="s">
        <v>456</v>
      </c>
      <c r="M254" s="1"/>
      <c r="N254" s="1"/>
      <c r="O254" s="1"/>
      <c r="P254" s="1"/>
      <c r="Q254" s="1"/>
    </row>
    <row r="255" spans="1:17" x14ac:dyDescent="0.25">
      <c r="A255" s="12"/>
      <c r="B255" t="s">
        <v>336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x14ac:dyDescent="0.25">
      <c r="A256" s="12"/>
      <c r="B256" t="s">
        <v>18</v>
      </c>
    </row>
    <row r="257" spans="1:17" x14ac:dyDescent="0.25">
      <c r="A257" s="12"/>
      <c r="B257" t="s">
        <v>17</v>
      </c>
    </row>
    <row r="258" spans="1:17" x14ac:dyDescent="0.25">
      <c r="A258" s="12"/>
      <c r="D258" t="s">
        <v>49</v>
      </c>
      <c r="F258" s="1" t="s">
        <v>236</v>
      </c>
      <c r="G258" s="1" t="s">
        <v>457</v>
      </c>
      <c r="H258" s="1" t="s">
        <v>458</v>
      </c>
      <c r="I258" s="1" t="s">
        <v>459</v>
      </c>
      <c r="J258" s="1" t="s">
        <v>460</v>
      </c>
      <c r="K258" s="1" t="s">
        <v>461</v>
      </c>
      <c r="L258" s="1"/>
      <c r="M258" s="1"/>
      <c r="N258" s="1"/>
      <c r="O258" s="1"/>
      <c r="P258" s="1"/>
      <c r="Q258" s="1"/>
    </row>
    <row r="259" spans="1:17" x14ac:dyDescent="0.25">
      <c r="A259" s="12"/>
      <c r="D259" t="s">
        <v>124</v>
      </c>
      <c r="E259" t="s">
        <v>73</v>
      </c>
      <c r="F259" s="1" t="s">
        <v>77</v>
      </c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x14ac:dyDescent="0.25">
      <c r="A260" s="12"/>
      <c r="B260" t="s">
        <v>335</v>
      </c>
      <c r="C260" t="s">
        <v>462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 t="s">
        <v>415</v>
      </c>
    </row>
    <row r="261" spans="1:17" x14ac:dyDescent="0.25">
      <c r="A261" s="12"/>
      <c r="D261" t="s">
        <v>392</v>
      </c>
      <c r="F261" s="1" t="s">
        <v>315</v>
      </c>
      <c r="G261" s="1"/>
      <c r="H261" s="1"/>
      <c r="I261" s="1"/>
      <c r="J261" s="1"/>
      <c r="K261" s="1"/>
      <c r="L261" s="1" t="s">
        <v>463</v>
      </c>
      <c r="M261" s="1"/>
      <c r="N261" s="1"/>
      <c r="O261" s="1"/>
      <c r="P261" s="1"/>
      <c r="Q261" s="1"/>
    </row>
    <row r="262" spans="1:17" x14ac:dyDescent="0.25">
      <c r="A262" s="12"/>
      <c r="B262" t="s">
        <v>394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 t="s">
        <v>417</v>
      </c>
    </row>
    <row r="263" spans="1:17" x14ac:dyDescent="0.25">
      <c r="A263" s="12"/>
      <c r="D263" t="s">
        <v>392</v>
      </c>
      <c r="F263" s="1" t="s">
        <v>315</v>
      </c>
      <c r="G263" s="1"/>
      <c r="H263" s="1"/>
      <c r="I263" s="1"/>
      <c r="J263" s="1"/>
      <c r="K263" s="1"/>
      <c r="L263" s="1" t="s">
        <v>464</v>
      </c>
      <c r="M263" s="1"/>
      <c r="N263" s="1"/>
      <c r="O263" s="1"/>
      <c r="P263" s="1"/>
      <c r="Q263" s="1"/>
    </row>
    <row r="264" spans="1:17" x14ac:dyDescent="0.25">
      <c r="A264" s="12"/>
      <c r="B264" t="s">
        <v>336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x14ac:dyDescent="0.25">
      <c r="A265" s="12"/>
      <c r="D265" t="s">
        <v>49</v>
      </c>
      <c r="F265" s="1" t="s">
        <v>237</v>
      </c>
      <c r="G265" s="1" t="s">
        <v>465</v>
      </c>
      <c r="H265" s="1" t="s">
        <v>466</v>
      </c>
      <c r="I265" s="1" t="s">
        <v>467</v>
      </c>
      <c r="J265" s="1" t="s">
        <v>468</v>
      </c>
      <c r="K265" s="1" t="s">
        <v>469</v>
      </c>
      <c r="L265" s="1"/>
      <c r="M265" s="1"/>
      <c r="N265" s="1"/>
      <c r="O265" s="1"/>
      <c r="P265" s="1"/>
      <c r="Q265" s="1"/>
    </row>
    <row r="266" spans="1:17" x14ac:dyDescent="0.25">
      <c r="A266" s="12"/>
      <c r="D266" t="s">
        <v>124</v>
      </c>
      <c r="E266" t="s">
        <v>150</v>
      </c>
      <c r="F266" s="1" t="s">
        <v>82</v>
      </c>
    </row>
    <row r="267" spans="1:17" x14ac:dyDescent="0.25">
      <c r="A267" s="12"/>
      <c r="B267" t="s">
        <v>335</v>
      </c>
      <c r="C267" t="s">
        <v>470</v>
      </c>
      <c r="Q267" t="s">
        <v>471</v>
      </c>
    </row>
    <row r="268" spans="1:17" x14ac:dyDescent="0.25">
      <c r="A268" s="12"/>
      <c r="D268" t="s">
        <v>392</v>
      </c>
      <c r="F268" s="1" t="s">
        <v>237</v>
      </c>
      <c r="G268" s="1"/>
      <c r="H268" s="1"/>
      <c r="J268" s="1"/>
      <c r="K268" s="1"/>
      <c r="L268" s="1" t="s">
        <v>464</v>
      </c>
      <c r="M268" s="1"/>
      <c r="N268" s="1"/>
      <c r="O268" s="1"/>
      <c r="P268" s="1"/>
      <c r="Q268" s="1"/>
    </row>
    <row r="269" spans="1:17" x14ac:dyDescent="0.25">
      <c r="A269" s="12"/>
      <c r="B269" t="s">
        <v>336</v>
      </c>
      <c r="F269" s="1"/>
      <c r="G269" s="1"/>
      <c r="H269" s="1"/>
      <c r="J269" s="1"/>
      <c r="K269" s="1"/>
      <c r="L269" s="1"/>
      <c r="M269" s="1"/>
      <c r="N269" s="1"/>
      <c r="O269" s="1"/>
      <c r="P269" s="1"/>
      <c r="Q269" s="1"/>
    </row>
    <row r="270" spans="1:17" x14ac:dyDescent="0.25">
      <c r="A270" s="12"/>
      <c r="B270" t="s">
        <v>335</v>
      </c>
      <c r="C270" t="s">
        <v>472</v>
      </c>
      <c r="F270" s="1"/>
      <c r="G270" s="1"/>
      <c r="H270" s="1"/>
      <c r="J270" s="1"/>
      <c r="K270" s="1"/>
      <c r="L270" s="1"/>
      <c r="M270" s="1"/>
      <c r="N270" s="1"/>
      <c r="O270" s="1"/>
      <c r="P270" s="1"/>
      <c r="Q270" s="1" t="s">
        <v>415</v>
      </c>
    </row>
    <row r="271" spans="1:17" x14ac:dyDescent="0.25">
      <c r="A271" s="12"/>
      <c r="D271" t="s">
        <v>392</v>
      </c>
      <c r="F271" s="1" t="s">
        <v>309</v>
      </c>
      <c r="G271" s="1"/>
      <c r="H271" s="1"/>
      <c r="J271" s="1"/>
      <c r="K271" s="1"/>
      <c r="L271" s="1" t="s">
        <v>473</v>
      </c>
      <c r="M271" s="1"/>
      <c r="N271" s="1"/>
      <c r="O271" s="1"/>
      <c r="P271" s="1"/>
      <c r="Q271" s="1"/>
    </row>
    <row r="272" spans="1:17" x14ac:dyDescent="0.25">
      <c r="A272" s="12"/>
      <c r="B272" t="s">
        <v>394</v>
      </c>
      <c r="F272" s="1"/>
      <c r="G272" s="1"/>
      <c r="H272" s="1"/>
      <c r="J272" s="1"/>
      <c r="K272" s="1"/>
      <c r="L272" s="1"/>
      <c r="M272" s="1"/>
      <c r="N272" s="1"/>
      <c r="O272" s="1"/>
      <c r="P272" s="1"/>
      <c r="Q272" s="1" t="s">
        <v>417</v>
      </c>
    </row>
    <row r="273" spans="1:17" x14ac:dyDescent="0.25">
      <c r="A273" s="12"/>
      <c r="D273" t="s">
        <v>392</v>
      </c>
      <c r="F273" s="1" t="s">
        <v>309</v>
      </c>
      <c r="G273" s="1"/>
      <c r="H273" s="1"/>
      <c r="J273" s="1"/>
      <c r="K273" s="1"/>
      <c r="L273" s="1" t="s">
        <v>474</v>
      </c>
      <c r="M273" s="1"/>
      <c r="N273" s="1"/>
      <c r="O273" s="1"/>
      <c r="P273" s="1"/>
      <c r="Q273" s="1"/>
    </row>
    <row r="274" spans="1:17" x14ac:dyDescent="0.25">
      <c r="A274" s="12"/>
      <c r="B274" t="s">
        <v>336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x14ac:dyDescent="0.25">
      <c r="A275" s="12"/>
      <c r="D275" t="s">
        <v>49</v>
      </c>
      <c r="F275" s="1" t="s">
        <v>238</v>
      </c>
      <c r="G275" s="1" t="s">
        <v>475</v>
      </c>
      <c r="H275" s="1" t="s">
        <v>476</v>
      </c>
      <c r="I275" s="1" t="s">
        <v>477</v>
      </c>
      <c r="J275" s="1" t="s">
        <v>478</v>
      </c>
      <c r="K275" s="1" t="s">
        <v>479</v>
      </c>
      <c r="L275" s="1"/>
      <c r="M275" s="1"/>
      <c r="N275" s="1"/>
      <c r="O275" s="1"/>
      <c r="P275" s="1"/>
    </row>
    <row r="276" spans="1:17" x14ac:dyDescent="0.25">
      <c r="A276" s="12"/>
      <c r="D276" t="s">
        <v>124</v>
      </c>
      <c r="E276" t="s">
        <v>150</v>
      </c>
      <c r="F276" s="1" t="s">
        <v>85</v>
      </c>
    </row>
    <row r="277" spans="1:17" x14ac:dyDescent="0.25">
      <c r="A277" s="12"/>
      <c r="B277" t="s">
        <v>335</v>
      </c>
      <c r="C277" t="s">
        <v>480</v>
      </c>
      <c r="Q277" t="s">
        <v>471</v>
      </c>
    </row>
    <row r="278" spans="1:17" x14ac:dyDescent="0.25">
      <c r="A278" s="12"/>
      <c r="D278" t="s">
        <v>392</v>
      </c>
      <c r="F278" s="1" t="s">
        <v>238</v>
      </c>
      <c r="G278" s="1"/>
      <c r="H278" s="1"/>
      <c r="J278" s="1"/>
      <c r="K278" s="1"/>
      <c r="L278" s="1" t="s">
        <v>464</v>
      </c>
      <c r="M278" s="1"/>
      <c r="N278" s="1"/>
      <c r="O278" s="1"/>
      <c r="P278" s="1"/>
      <c r="Q278" s="1"/>
    </row>
    <row r="279" spans="1:17" x14ac:dyDescent="0.25">
      <c r="A279" s="12"/>
      <c r="B279" t="s">
        <v>336</v>
      </c>
      <c r="F279" s="1"/>
      <c r="G279" s="1"/>
      <c r="H279" s="1"/>
      <c r="J279" s="1"/>
      <c r="K279" s="1"/>
      <c r="L279" s="1"/>
      <c r="M279" s="1"/>
      <c r="N279" s="1"/>
      <c r="O279" s="1"/>
      <c r="P279" s="1"/>
      <c r="Q279" s="1"/>
    </row>
    <row r="280" spans="1:17" x14ac:dyDescent="0.25">
      <c r="A280" s="12"/>
      <c r="B280" t="s">
        <v>335</v>
      </c>
      <c r="C280" t="s">
        <v>481</v>
      </c>
      <c r="F280" s="1"/>
      <c r="G280" s="1"/>
      <c r="H280" s="1"/>
      <c r="J280" s="1"/>
      <c r="K280" s="1"/>
      <c r="L280" s="1"/>
      <c r="M280" s="1"/>
      <c r="N280" s="1"/>
      <c r="O280" s="1"/>
      <c r="P280" s="1"/>
      <c r="Q280" s="1" t="s">
        <v>415</v>
      </c>
    </row>
    <row r="281" spans="1:17" x14ac:dyDescent="0.25">
      <c r="A281" s="12"/>
      <c r="D281" t="s">
        <v>392</v>
      </c>
      <c r="F281" s="1" t="s">
        <v>312</v>
      </c>
      <c r="G281" s="1"/>
      <c r="H281" s="1"/>
      <c r="J281" s="1"/>
      <c r="K281" s="1"/>
      <c r="L281" s="1" t="s">
        <v>482</v>
      </c>
      <c r="M281" s="1"/>
      <c r="N281" s="1"/>
      <c r="O281" s="1"/>
      <c r="P281" s="1"/>
      <c r="Q281" s="1"/>
    </row>
    <row r="282" spans="1:17" x14ac:dyDescent="0.25">
      <c r="A282" s="12"/>
      <c r="B282" t="s">
        <v>394</v>
      </c>
      <c r="F282" s="1"/>
      <c r="G282" s="1"/>
      <c r="H282" s="1"/>
      <c r="J282" s="1"/>
      <c r="K282" s="1"/>
      <c r="L282" s="1"/>
      <c r="M282" s="1"/>
      <c r="N282" s="1"/>
      <c r="O282" s="1"/>
      <c r="P282" s="1"/>
      <c r="Q282" s="1" t="s">
        <v>417</v>
      </c>
    </row>
    <row r="283" spans="1:17" x14ac:dyDescent="0.25">
      <c r="A283" s="12"/>
      <c r="D283" t="s">
        <v>392</v>
      </c>
      <c r="F283" s="1" t="s">
        <v>312</v>
      </c>
      <c r="G283" s="1"/>
      <c r="H283" s="1"/>
      <c r="J283" s="1"/>
      <c r="K283" s="1"/>
      <c r="L283" s="1" t="s">
        <v>483</v>
      </c>
      <c r="M283" s="1"/>
      <c r="N283" s="1"/>
      <c r="O283" s="1"/>
      <c r="P283" s="1"/>
      <c r="Q283" s="1"/>
    </row>
    <row r="284" spans="1:17" x14ac:dyDescent="0.25">
      <c r="A284" s="12"/>
      <c r="B284" t="s">
        <v>336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x14ac:dyDescent="0.25">
      <c r="A285" s="12"/>
      <c r="D285" t="s">
        <v>49</v>
      </c>
      <c r="F285" s="1" t="s">
        <v>239</v>
      </c>
      <c r="G285" s="1" t="s">
        <v>484</v>
      </c>
      <c r="H285" s="1" t="s">
        <v>485</v>
      </c>
      <c r="I285" s="1" t="s">
        <v>486</v>
      </c>
      <c r="J285" s="1" t="s">
        <v>487</v>
      </c>
      <c r="K285" s="1" t="s">
        <v>488</v>
      </c>
      <c r="L285" s="1"/>
      <c r="M285" s="1"/>
      <c r="N285" s="1"/>
      <c r="O285" s="1"/>
      <c r="P285" s="1"/>
    </row>
    <row r="286" spans="1:17" x14ac:dyDescent="0.25">
      <c r="A286" s="12"/>
      <c r="D286" t="s">
        <v>124</v>
      </c>
      <c r="E286" t="s">
        <v>150</v>
      </c>
      <c r="F286" s="1" t="s">
        <v>88</v>
      </c>
    </row>
    <row r="287" spans="1:17" x14ac:dyDescent="0.25">
      <c r="A287" s="12"/>
      <c r="B287" t="s">
        <v>335</v>
      </c>
      <c r="C287" t="s">
        <v>489</v>
      </c>
      <c r="Q287" t="s">
        <v>471</v>
      </c>
    </row>
    <row r="288" spans="1:17" x14ac:dyDescent="0.25">
      <c r="A288" s="12"/>
      <c r="D288" t="s">
        <v>392</v>
      </c>
      <c r="F288" s="1" t="s">
        <v>239</v>
      </c>
      <c r="G288" s="1"/>
      <c r="H288" s="1"/>
      <c r="J288" s="1"/>
      <c r="K288" s="1"/>
      <c r="L288" s="1" t="s">
        <v>464</v>
      </c>
      <c r="M288" s="1"/>
      <c r="N288" s="1"/>
      <c r="O288" s="1"/>
      <c r="P288" s="1"/>
      <c r="Q288" s="1"/>
    </row>
    <row r="289" spans="1:17" x14ac:dyDescent="0.25">
      <c r="A289" s="12"/>
      <c r="B289" t="s">
        <v>336</v>
      </c>
      <c r="F289" s="1"/>
      <c r="G289" s="1"/>
      <c r="H289" s="1"/>
      <c r="J289" s="1"/>
      <c r="K289" s="1"/>
      <c r="L289" s="1"/>
      <c r="M289" s="1"/>
      <c r="N289" s="1"/>
      <c r="O289" s="1"/>
      <c r="P289" s="1"/>
      <c r="Q289" s="1"/>
    </row>
    <row r="290" spans="1:17" x14ac:dyDescent="0.25">
      <c r="A290" s="12"/>
      <c r="B290" t="s">
        <v>335</v>
      </c>
      <c r="C290" t="s">
        <v>490</v>
      </c>
      <c r="F290" s="1"/>
      <c r="G290" s="1"/>
      <c r="H290" s="1"/>
      <c r="J290" s="1"/>
      <c r="K290" s="1"/>
      <c r="L290" s="1"/>
      <c r="M290" s="1"/>
      <c r="N290" s="1"/>
      <c r="O290" s="1"/>
      <c r="P290" s="1"/>
      <c r="Q290" s="1" t="s">
        <v>415</v>
      </c>
    </row>
    <row r="291" spans="1:17" x14ac:dyDescent="0.25">
      <c r="A291" s="12"/>
      <c r="D291" t="s">
        <v>392</v>
      </c>
      <c r="F291" s="1" t="s">
        <v>297</v>
      </c>
      <c r="G291" s="1"/>
      <c r="H291" s="1"/>
      <c r="J291" s="1"/>
      <c r="K291" s="1"/>
      <c r="L291" s="1" t="s">
        <v>491</v>
      </c>
      <c r="M291" s="1"/>
      <c r="N291" s="1"/>
      <c r="O291" s="1"/>
      <c r="P291" s="1"/>
      <c r="Q291" s="1"/>
    </row>
    <row r="292" spans="1:17" x14ac:dyDescent="0.25">
      <c r="A292" s="12"/>
      <c r="B292" t="s">
        <v>394</v>
      </c>
      <c r="F292" s="1"/>
      <c r="G292" s="1"/>
      <c r="H292" s="1"/>
      <c r="J292" s="1"/>
      <c r="K292" s="1"/>
      <c r="L292" s="1"/>
      <c r="M292" s="1"/>
      <c r="N292" s="1"/>
      <c r="O292" s="1"/>
      <c r="P292" s="1"/>
      <c r="Q292" s="1" t="s">
        <v>417</v>
      </c>
    </row>
    <row r="293" spans="1:17" x14ac:dyDescent="0.25">
      <c r="A293" s="12"/>
      <c r="D293" t="s">
        <v>392</v>
      </c>
      <c r="F293" s="1" t="s">
        <v>297</v>
      </c>
      <c r="G293" s="1"/>
      <c r="H293" s="1"/>
      <c r="J293" s="1"/>
      <c r="K293" s="1"/>
      <c r="L293" s="1" t="s">
        <v>492</v>
      </c>
      <c r="M293" s="1"/>
      <c r="N293" s="1"/>
      <c r="O293" s="1"/>
      <c r="P293" s="1"/>
      <c r="Q293" s="1"/>
    </row>
    <row r="294" spans="1:17" x14ac:dyDescent="0.25">
      <c r="A294" s="12"/>
      <c r="B294" t="s">
        <v>336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x14ac:dyDescent="0.25">
      <c r="A295" s="12"/>
      <c r="B295" t="s">
        <v>18</v>
      </c>
    </row>
    <row r="296" spans="1:17" x14ac:dyDescent="0.25">
      <c r="A296" s="12"/>
      <c r="B296" t="s">
        <v>17</v>
      </c>
    </row>
    <row r="297" spans="1:17" x14ac:dyDescent="0.25">
      <c r="A297" s="12"/>
      <c r="D297" t="s">
        <v>49</v>
      </c>
      <c r="F297" s="1" t="s">
        <v>240</v>
      </c>
      <c r="G297" s="1" t="s">
        <v>493</v>
      </c>
      <c r="H297" s="1" t="s">
        <v>494</v>
      </c>
      <c r="I297" s="1" t="s">
        <v>495</v>
      </c>
      <c r="J297" s="1" t="s">
        <v>496</v>
      </c>
      <c r="K297" s="1" t="s">
        <v>497</v>
      </c>
      <c r="L297" s="1"/>
      <c r="M297" s="1"/>
      <c r="N297" s="1"/>
      <c r="O297" s="1"/>
      <c r="P297" s="1"/>
      <c r="Q297" s="1"/>
    </row>
    <row r="298" spans="1:17" x14ac:dyDescent="0.25">
      <c r="A298" s="12"/>
      <c r="D298" t="s">
        <v>124</v>
      </c>
      <c r="E298" t="s">
        <v>73</v>
      </c>
      <c r="F298" s="1" t="s">
        <v>78</v>
      </c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x14ac:dyDescent="0.25">
      <c r="A299" s="12"/>
      <c r="B299" t="s">
        <v>335</v>
      </c>
      <c r="C299" t="s">
        <v>498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 t="s">
        <v>415</v>
      </c>
    </row>
    <row r="300" spans="1:17" x14ac:dyDescent="0.25">
      <c r="A300" s="12"/>
      <c r="D300" t="s">
        <v>392</v>
      </c>
      <c r="F300" s="1" t="s">
        <v>316</v>
      </c>
      <c r="G300" s="1"/>
      <c r="H300" s="1"/>
      <c r="I300" s="1"/>
      <c r="J300" s="1"/>
      <c r="K300" s="1"/>
      <c r="L300" s="1" t="s">
        <v>499</v>
      </c>
      <c r="M300" s="1"/>
      <c r="N300" s="1"/>
      <c r="O300" s="1"/>
      <c r="P300" s="1"/>
      <c r="Q300" s="1"/>
    </row>
    <row r="301" spans="1:17" x14ac:dyDescent="0.25">
      <c r="A301" s="12"/>
      <c r="B301" t="s">
        <v>394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 t="s">
        <v>417</v>
      </c>
    </row>
    <row r="302" spans="1:17" x14ac:dyDescent="0.25">
      <c r="A302" s="12"/>
      <c r="D302" t="s">
        <v>392</v>
      </c>
      <c r="F302" s="1" t="s">
        <v>316</v>
      </c>
      <c r="G302" s="1"/>
      <c r="H302" s="1"/>
      <c r="I302" s="1"/>
      <c r="J302" s="1"/>
      <c r="K302" s="1"/>
      <c r="L302" s="1" t="s">
        <v>500</v>
      </c>
      <c r="M302" s="1"/>
      <c r="N302" s="1"/>
      <c r="O302" s="1"/>
      <c r="P302" s="1"/>
      <c r="Q302" s="1"/>
    </row>
    <row r="303" spans="1:17" x14ac:dyDescent="0.25">
      <c r="A303" s="12"/>
      <c r="B303" t="s">
        <v>336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x14ac:dyDescent="0.25">
      <c r="A304" s="12"/>
      <c r="D304" t="s">
        <v>49</v>
      </c>
      <c r="F304" s="1" t="s">
        <v>241</v>
      </c>
      <c r="G304" s="1" t="s">
        <v>501</v>
      </c>
      <c r="H304" s="1" t="s">
        <v>502</v>
      </c>
      <c r="I304" s="1" t="s">
        <v>503</v>
      </c>
      <c r="J304" s="1" t="s">
        <v>504</v>
      </c>
      <c r="K304" s="1" t="s">
        <v>505</v>
      </c>
      <c r="L304" s="1"/>
      <c r="M304" s="1"/>
      <c r="N304" s="1"/>
      <c r="O304" s="1"/>
      <c r="P304" s="1"/>
      <c r="Q304" s="1"/>
    </row>
    <row r="305" spans="1:17" x14ac:dyDescent="0.25">
      <c r="A305" s="12"/>
      <c r="D305" t="s">
        <v>124</v>
      </c>
      <c r="E305" t="s">
        <v>151</v>
      </c>
      <c r="F305" s="1" t="s">
        <v>83</v>
      </c>
    </row>
    <row r="306" spans="1:17" x14ac:dyDescent="0.25">
      <c r="A306" s="12"/>
      <c r="B306" t="s">
        <v>335</v>
      </c>
      <c r="C306" t="s">
        <v>506</v>
      </c>
      <c r="Q306" t="s">
        <v>507</v>
      </c>
    </row>
    <row r="307" spans="1:17" x14ac:dyDescent="0.25">
      <c r="A307" s="12"/>
      <c r="D307" t="s">
        <v>392</v>
      </c>
      <c r="F307" s="1" t="s">
        <v>241</v>
      </c>
      <c r="G307" s="1"/>
      <c r="H307" s="1"/>
      <c r="J307" s="1"/>
      <c r="K307" s="1"/>
      <c r="L307" s="1" t="s">
        <v>500</v>
      </c>
      <c r="M307" s="1"/>
      <c r="N307" s="1"/>
      <c r="O307" s="1"/>
      <c r="P307" s="1"/>
      <c r="Q307" s="1"/>
    </row>
    <row r="308" spans="1:17" x14ac:dyDescent="0.25">
      <c r="A308" s="12"/>
      <c r="B308" t="s">
        <v>336</v>
      </c>
      <c r="F308" s="1"/>
      <c r="G308" s="1"/>
      <c r="H308" s="1"/>
      <c r="J308" s="1"/>
      <c r="K308" s="1"/>
      <c r="L308" s="1"/>
      <c r="M308" s="1"/>
      <c r="N308" s="1"/>
      <c r="O308" s="1"/>
      <c r="P308" s="1"/>
      <c r="Q308" s="1"/>
    </row>
    <row r="309" spans="1:17" x14ac:dyDescent="0.25">
      <c r="A309" s="12"/>
      <c r="B309" t="s">
        <v>335</v>
      </c>
      <c r="C309" t="s">
        <v>508</v>
      </c>
      <c r="F309" s="1"/>
      <c r="G309" s="1"/>
      <c r="H309" s="1"/>
      <c r="J309" s="1"/>
      <c r="K309" s="1"/>
      <c r="L309" s="1"/>
      <c r="M309" s="1"/>
      <c r="N309" s="1"/>
      <c r="O309" s="1"/>
      <c r="P309" s="1"/>
      <c r="Q309" s="1" t="s">
        <v>415</v>
      </c>
    </row>
    <row r="310" spans="1:17" x14ac:dyDescent="0.25">
      <c r="A310" s="12"/>
      <c r="D310" t="s">
        <v>392</v>
      </c>
      <c r="F310" s="1" t="s">
        <v>310</v>
      </c>
      <c r="G310" s="1"/>
      <c r="H310" s="1"/>
      <c r="J310" s="1"/>
      <c r="K310" s="1"/>
      <c r="L310" s="1" t="s">
        <v>509</v>
      </c>
      <c r="M310" s="1"/>
      <c r="N310" s="1"/>
      <c r="O310" s="1"/>
      <c r="P310" s="1"/>
      <c r="Q310" s="1"/>
    </row>
    <row r="311" spans="1:17" x14ac:dyDescent="0.25">
      <c r="A311" s="12"/>
      <c r="B311" t="s">
        <v>394</v>
      </c>
      <c r="F311" s="1"/>
      <c r="G311" s="1"/>
      <c r="H311" s="1"/>
      <c r="J311" s="1"/>
      <c r="K311" s="1"/>
      <c r="L311" s="1"/>
      <c r="M311" s="1"/>
      <c r="N311" s="1"/>
      <c r="O311" s="1"/>
      <c r="P311" s="1"/>
      <c r="Q311" s="1" t="s">
        <v>417</v>
      </c>
    </row>
    <row r="312" spans="1:17" x14ac:dyDescent="0.25">
      <c r="A312" s="12"/>
      <c r="D312" t="s">
        <v>392</v>
      </c>
      <c r="F312" s="1" t="s">
        <v>310</v>
      </c>
      <c r="G312" s="1"/>
      <c r="H312" s="1"/>
      <c r="J312" s="1"/>
      <c r="K312" s="1"/>
      <c r="L312" s="1" t="s">
        <v>510</v>
      </c>
      <c r="M312" s="1"/>
      <c r="N312" s="1"/>
      <c r="O312" s="1"/>
      <c r="P312" s="1"/>
      <c r="Q312" s="1"/>
    </row>
    <row r="313" spans="1:17" x14ac:dyDescent="0.25">
      <c r="A313" s="12"/>
      <c r="B313" t="s">
        <v>336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x14ac:dyDescent="0.25">
      <c r="A314" s="12"/>
      <c r="D314" t="s">
        <v>49</v>
      </c>
      <c r="F314" s="1" t="s">
        <v>242</v>
      </c>
      <c r="G314" s="1" t="s">
        <v>511</v>
      </c>
      <c r="H314" s="1" t="s">
        <v>512</v>
      </c>
      <c r="I314" s="1" t="s">
        <v>513</v>
      </c>
      <c r="J314" s="1" t="s">
        <v>514</v>
      </c>
      <c r="K314" s="1" t="s">
        <v>515</v>
      </c>
      <c r="L314" s="1"/>
      <c r="M314" s="1"/>
      <c r="N314" s="1"/>
      <c r="O314" s="1"/>
      <c r="P314" s="1"/>
    </row>
    <row r="315" spans="1:17" x14ac:dyDescent="0.25">
      <c r="A315" s="12"/>
      <c r="D315" t="s">
        <v>124</v>
      </c>
      <c r="E315" t="s">
        <v>151</v>
      </c>
      <c r="F315" s="1" t="s">
        <v>86</v>
      </c>
    </row>
    <row r="316" spans="1:17" x14ac:dyDescent="0.25">
      <c r="A316" s="12"/>
      <c r="B316" t="s">
        <v>335</v>
      </c>
      <c r="C316" t="s">
        <v>516</v>
      </c>
      <c r="Q316" t="s">
        <v>507</v>
      </c>
    </row>
    <row r="317" spans="1:17" x14ac:dyDescent="0.25">
      <c r="A317" s="12"/>
      <c r="D317" t="s">
        <v>392</v>
      </c>
      <c r="F317" s="1" t="s">
        <v>242</v>
      </c>
      <c r="G317" s="1"/>
      <c r="H317" s="1"/>
      <c r="J317" s="1"/>
      <c r="K317" s="1"/>
      <c r="L317" s="1" t="s">
        <v>500</v>
      </c>
      <c r="M317" s="1"/>
      <c r="N317" s="1"/>
      <c r="O317" s="1"/>
      <c r="P317" s="1"/>
      <c r="Q317" s="1"/>
    </row>
    <row r="318" spans="1:17" x14ac:dyDescent="0.25">
      <c r="A318" s="12"/>
      <c r="B318" t="s">
        <v>336</v>
      </c>
      <c r="F318" s="1"/>
      <c r="G318" s="1"/>
      <c r="H318" s="1"/>
      <c r="J318" s="1"/>
      <c r="K318" s="1"/>
      <c r="L318" s="1"/>
      <c r="M318" s="1"/>
      <c r="N318" s="1"/>
      <c r="O318" s="1"/>
      <c r="P318" s="1"/>
      <c r="Q318" s="1"/>
    </row>
    <row r="319" spans="1:17" x14ac:dyDescent="0.25">
      <c r="A319" s="12"/>
      <c r="B319" t="s">
        <v>335</v>
      </c>
      <c r="C319" t="s">
        <v>517</v>
      </c>
      <c r="F319" s="1"/>
      <c r="G319" s="1"/>
      <c r="H319" s="1"/>
      <c r="J319" s="1"/>
      <c r="K319" s="1"/>
      <c r="L319" s="1"/>
      <c r="M319" s="1"/>
      <c r="N319" s="1"/>
      <c r="O319" s="1"/>
      <c r="P319" s="1"/>
      <c r="Q319" s="1" t="s">
        <v>415</v>
      </c>
    </row>
    <row r="320" spans="1:17" x14ac:dyDescent="0.25">
      <c r="A320" s="12"/>
      <c r="D320" t="s">
        <v>392</v>
      </c>
      <c r="F320" s="1" t="s">
        <v>313</v>
      </c>
      <c r="G320" s="1"/>
      <c r="H320" s="1"/>
      <c r="J320" s="1"/>
      <c r="K320" s="1"/>
      <c r="L320" s="1" t="s">
        <v>518</v>
      </c>
      <c r="M320" s="1"/>
      <c r="N320" s="1"/>
      <c r="O320" s="1"/>
      <c r="P320" s="1"/>
      <c r="Q320" s="1"/>
    </row>
    <row r="321" spans="1:17" x14ac:dyDescent="0.25">
      <c r="A321" s="12"/>
      <c r="B321" t="s">
        <v>394</v>
      </c>
      <c r="F321" s="1"/>
      <c r="G321" s="1"/>
      <c r="H321" s="1"/>
      <c r="J321" s="1"/>
      <c r="K321" s="1"/>
      <c r="L321" s="1"/>
      <c r="M321" s="1"/>
      <c r="N321" s="1"/>
      <c r="O321" s="1"/>
      <c r="P321" s="1"/>
      <c r="Q321" s="1" t="s">
        <v>417</v>
      </c>
    </row>
    <row r="322" spans="1:17" x14ac:dyDescent="0.25">
      <c r="A322" s="12"/>
      <c r="D322" t="s">
        <v>392</v>
      </c>
      <c r="F322" s="1" t="s">
        <v>313</v>
      </c>
      <c r="G322" s="1"/>
      <c r="H322" s="1"/>
      <c r="J322" s="1"/>
      <c r="K322" s="1"/>
      <c r="L322" s="1" t="s">
        <v>519</v>
      </c>
      <c r="M322" s="1"/>
      <c r="N322" s="1"/>
      <c r="O322" s="1"/>
      <c r="P322" s="1"/>
      <c r="Q322" s="1"/>
    </row>
    <row r="323" spans="1:17" x14ac:dyDescent="0.25">
      <c r="A323" s="12"/>
      <c r="B323" t="s">
        <v>336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x14ac:dyDescent="0.25">
      <c r="A324" s="12"/>
      <c r="D324" t="s">
        <v>49</v>
      </c>
      <c r="F324" s="1" t="s">
        <v>243</v>
      </c>
      <c r="G324" s="1" t="s">
        <v>520</v>
      </c>
      <c r="H324" s="1" t="s">
        <v>521</v>
      </c>
      <c r="I324" s="1" t="s">
        <v>522</v>
      </c>
      <c r="J324" s="1" t="s">
        <v>412</v>
      </c>
      <c r="K324" s="1" t="s">
        <v>413</v>
      </c>
      <c r="L324" s="1"/>
      <c r="M324" s="1"/>
      <c r="N324" s="1"/>
      <c r="O324" s="1"/>
      <c r="P324" s="1"/>
    </row>
    <row r="325" spans="1:17" x14ac:dyDescent="0.25">
      <c r="A325" s="12"/>
      <c r="D325" t="s">
        <v>124</v>
      </c>
      <c r="E325" t="s">
        <v>151</v>
      </c>
      <c r="F325" s="1" t="s">
        <v>89</v>
      </c>
    </row>
    <row r="326" spans="1:17" x14ac:dyDescent="0.25">
      <c r="A326" s="12"/>
      <c r="B326" t="s">
        <v>335</v>
      </c>
      <c r="C326" t="s">
        <v>523</v>
      </c>
      <c r="Q326" t="s">
        <v>507</v>
      </c>
    </row>
    <row r="327" spans="1:17" x14ac:dyDescent="0.25">
      <c r="A327" s="12"/>
      <c r="D327" t="s">
        <v>392</v>
      </c>
      <c r="F327" s="1" t="s">
        <v>243</v>
      </c>
      <c r="G327" s="1"/>
      <c r="H327" s="1"/>
      <c r="J327" s="1"/>
      <c r="K327" s="1"/>
      <c r="L327" s="1" t="s">
        <v>500</v>
      </c>
      <c r="M327" s="1"/>
      <c r="N327" s="1"/>
      <c r="O327" s="1"/>
      <c r="P327" s="1"/>
      <c r="Q327" s="1"/>
    </row>
    <row r="328" spans="1:17" x14ac:dyDescent="0.25">
      <c r="A328" s="12"/>
      <c r="B328" t="s">
        <v>336</v>
      </c>
      <c r="F328" s="1"/>
      <c r="G328" s="1"/>
      <c r="H328" s="1"/>
      <c r="J328" s="1"/>
      <c r="K328" s="1"/>
      <c r="L328" s="1"/>
      <c r="M328" s="1"/>
      <c r="N328" s="1"/>
      <c r="O328" s="1"/>
      <c r="P328" s="1"/>
      <c r="Q328" s="1"/>
    </row>
    <row r="329" spans="1:17" x14ac:dyDescent="0.25">
      <c r="A329" s="12"/>
      <c r="B329" t="s">
        <v>335</v>
      </c>
      <c r="C329" t="s">
        <v>524</v>
      </c>
      <c r="F329" s="1"/>
      <c r="G329" s="1"/>
      <c r="H329" s="1"/>
      <c r="J329" s="1"/>
      <c r="K329" s="1"/>
      <c r="L329" s="1"/>
      <c r="M329" s="1"/>
      <c r="N329" s="1"/>
      <c r="O329" s="1"/>
      <c r="P329" s="1"/>
      <c r="Q329" s="1" t="s">
        <v>415</v>
      </c>
    </row>
    <row r="330" spans="1:17" x14ac:dyDescent="0.25">
      <c r="A330" s="12"/>
      <c r="D330" t="s">
        <v>392</v>
      </c>
      <c r="F330" s="1" t="s">
        <v>317</v>
      </c>
      <c r="G330" s="1"/>
      <c r="H330" s="1"/>
      <c r="J330" s="1"/>
      <c r="K330" s="1"/>
      <c r="L330" s="1" t="s">
        <v>525</v>
      </c>
      <c r="M330" s="1"/>
      <c r="N330" s="1"/>
      <c r="O330" s="1"/>
      <c r="P330" s="1"/>
      <c r="Q330" s="1"/>
    </row>
    <row r="331" spans="1:17" x14ac:dyDescent="0.25">
      <c r="A331" s="12"/>
      <c r="B331" t="s">
        <v>394</v>
      </c>
      <c r="F331" s="1"/>
      <c r="G331" s="1"/>
      <c r="H331" s="1"/>
      <c r="J331" s="1"/>
      <c r="K331" s="1"/>
      <c r="L331" s="1"/>
      <c r="M331" s="1"/>
      <c r="N331" s="1"/>
      <c r="O331" s="1"/>
      <c r="P331" s="1"/>
      <c r="Q331" s="1" t="s">
        <v>417</v>
      </c>
    </row>
    <row r="332" spans="1:17" x14ac:dyDescent="0.25">
      <c r="A332" s="12"/>
      <c r="D332" t="s">
        <v>392</v>
      </c>
      <c r="F332" s="1" t="s">
        <v>317</v>
      </c>
      <c r="G332" s="1"/>
      <c r="H332" s="1"/>
      <c r="J332" s="1"/>
      <c r="K332" s="1"/>
      <c r="L332" s="1" t="s">
        <v>526</v>
      </c>
      <c r="M332" s="1"/>
      <c r="N332" s="1"/>
      <c r="O332" s="1"/>
      <c r="P332" s="1"/>
      <c r="Q332" s="1"/>
    </row>
    <row r="333" spans="1:17" x14ac:dyDescent="0.25">
      <c r="A333" s="12"/>
      <c r="B333" t="s">
        <v>336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x14ac:dyDescent="0.25">
      <c r="A334" s="12"/>
      <c r="B334" t="s">
        <v>18</v>
      </c>
    </row>
    <row r="335" spans="1:17" x14ac:dyDescent="0.25">
      <c r="A335" s="12"/>
      <c r="B335" t="s">
        <v>17</v>
      </c>
    </row>
    <row r="336" spans="1:17" x14ac:dyDescent="0.25">
      <c r="A336" s="12"/>
      <c r="D336" t="s">
        <v>49</v>
      </c>
      <c r="F336" s="1" t="s">
        <v>244</v>
      </c>
      <c r="G336" s="1" t="s">
        <v>861</v>
      </c>
      <c r="H336" s="1" t="s">
        <v>527</v>
      </c>
      <c r="I336" s="1" t="s">
        <v>528</v>
      </c>
      <c r="J336" s="1" t="s">
        <v>412</v>
      </c>
      <c r="K336" s="1" t="s">
        <v>413</v>
      </c>
      <c r="L336" s="1"/>
      <c r="M336" s="1"/>
      <c r="N336" s="1"/>
      <c r="O336" s="1"/>
      <c r="P336" s="1"/>
      <c r="Q336" s="1"/>
    </row>
    <row r="337" spans="1:17" x14ac:dyDescent="0.25">
      <c r="A337" s="12"/>
      <c r="D337" t="s">
        <v>124</v>
      </c>
      <c r="E337" t="s">
        <v>73</v>
      </c>
      <c r="F337" s="1" t="s">
        <v>91</v>
      </c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x14ac:dyDescent="0.25">
      <c r="A338" s="12"/>
      <c r="B338" t="s">
        <v>335</v>
      </c>
      <c r="C338" t="s">
        <v>529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 t="s">
        <v>415</v>
      </c>
    </row>
    <row r="339" spans="1:17" x14ac:dyDescent="0.25">
      <c r="A339" s="12"/>
      <c r="D339" t="s">
        <v>392</v>
      </c>
      <c r="F339" s="1" t="s">
        <v>318</v>
      </c>
      <c r="G339" s="1"/>
      <c r="H339" s="1"/>
      <c r="I339" s="1"/>
      <c r="J339" s="1"/>
      <c r="K339" s="1"/>
      <c r="L339" s="1" t="s">
        <v>530</v>
      </c>
      <c r="M339" s="1"/>
      <c r="N339" s="1"/>
      <c r="O339" s="1"/>
      <c r="P339" s="1"/>
      <c r="Q339" s="1"/>
    </row>
    <row r="340" spans="1:17" x14ac:dyDescent="0.25">
      <c r="A340" s="12"/>
      <c r="B340" t="s">
        <v>394</v>
      </c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 t="s">
        <v>417</v>
      </c>
    </row>
    <row r="341" spans="1:17" x14ac:dyDescent="0.25">
      <c r="A341" s="12"/>
      <c r="D341" t="s">
        <v>392</v>
      </c>
      <c r="F341" s="1" t="s">
        <v>318</v>
      </c>
      <c r="G341" s="1"/>
      <c r="H341" s="1"/>
      <c r="I341" s="1"/>
      <c r="J341" s="1"/>
      <c r="K341" s="1"/>
      <c r="L341" s="1" t="s">
        <v>531</v>
      </c>
      <c r="M341" s="1"/>
      <c r="N341" s="1"/>
      <c r="O341" s="1"/>
      <c r="P341" s="1"/>
      <c r="Q341" s="1"/>
    </row>
    <row r="342" spans="1:17" x14ac:dyDescent="0.25">
      <c r="A342" s="12"/>
      <c r="B342" t="s">
        <v>336</v>
      </c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x14ac:dyDescent="0.25">
      <c r="A343" s="12"/>
      <c r="D343" t="s">
        <v>49</v>
      </c>
      <c r="F343" s="1" t="s">
        <v>245</v>
      </c>
      <c r="G343" s="1" t="s">
        <v>532</v>
      </c>
      <c r="H343" s="1" t="s">
        <v>862</v>
      </c>
      <c r="I343" s="1" t="s">
        <v>533</v>
      </c>
      <c r="J343" s="1" t="s">
        <v>412</v>
      </c>
      <c r="K343" s="1" t="s">
        <v>413</v>
      </c>
      <c r="L343" s="1"/>
      <c r="M343" s="1"/>
      <c r="N343" s="1"/>
      <c r="O343" s="1"/>
      <c r="P343" s="1"/>
    </row>
    <row r="344" spans="1:17" x14ac:dyDescent="0.25">
      <c r="A344" s="12"/>
      <c r="D344" t="s">
        <v>124</v>
      </c>
      <c r="E344" t="s">
        <v>155</v>
      </c>
      <c r="F344" s="1" t="s">
        <v>90</v>
      </c>
    </row>
    <row r="345" spans="1:17" x14ac:dyDescent="0.25">
      <c r="A345" s="12"/>
      <c r="B345" t="s">
        <v>335</v>
      </c>
      <c r="C345" t="s">
        <v>534</v>
      </c>
      <c r="Q345" t="s">
        <v>535</v>
      </c>
    </row>
    <row r="346" spans="1:17" x14ac:dyDescent="0.25">
      <c r="A346" s="12"/>
      <c r="D346" t="s">
        <v>392</v>
      </c>
      <c r="F346" s="1" t="s">
        <v>243</v>
      </c>
      <c r="G346" s="1"/>
      <c r="H346" s="1"/>
      <c r="J346" s="1"/>
      <c r="K346" s="1"/>
      <c r="L346" s="1" t="s">
        <v>531</v>
      </c>
      <c r="M346" s="1"/>
      <c r="N346" s="1"/>
      <c r="O346" s="1"/>
      <c r="P346" s="1"/>
      <c r="Q346" s="1"/>
    </row>
    <row r="347" spans="1:17" x14ac:dyDescent="0.25">
      <c r="A347" s="12"/>
      <c r="B347" t="s">
        <v>336</v>
      </c>
      <c r="F347" s="1"/>
      <c r="G347" s="1"/>
      <c r="H347" s="1"/>
      <c r="J347" s="1"/>
      <c r="K347" s="1"/>
      <c r="L347" s="1"/>
      <c r="M347" s="1"/>
      <c r="N347" s="1"/>
      <c r="O347" s="1"/>
      <c r="P347" s="1"/>
      <c r="Q347" s="1"/>
    </row>
    <row r="348" spans="1:17" x14ac:dyDescent="0.25">
      <c r="A348" s="12"/>
      <c r="B348" t="s">
        <v>335</v>
      </c>
      <c r="C348" t="s">
        <v>536</v>
      </c>
      <c r="F348" s="1"/>
      <c r="G348" s="1"/>
      <c r="H348" s="1"/>
      <c r="J348" s="1"/>
      <c r="K348" s="1"/>
      <c r="L348" s="1"/>
      <c r="M348" s="1"/>
      <c r="N348" s="1"/>
      <c r="O348" s="1"/>
      <c r="P348" s="1"/>
      <c r="Q348" s="1" t="s">
        <v>415</v>
      </c>
    </row>
    <row r="349" spans="1:17" x14ac:dyDescent="0.25">
      <c r="A349" s="12"/>
      <c r="D349" t="s">
        <v>392</v>
      </c>
      <c r="F349" s="1" t="s">
        <v>307</v>
      </c>
      <c r="G349" s="1"/>
      <c r="H349" s="1"/>
      <c r="J349" s="1"/>
      <c r="K349" s="1"/>
      <c r="L349" s="1" t="s">
        <v>537</v>
      </c>
      <c r="M349" s="1"/>
      <c r="N349" s="1"/>
      <c r="O349" s="1"/>
      <c r="P349" s="1"/>
      <c r="Q349" s="1"/>
    </row>
    <row r="350" spans="1:17" x14ac:dyDescent="0.25">
      <c r="A350" s="12"/>
      <c r="B350" t="s">
        <v>394</v>
      </c>
      <c r="F350" s="1"/>
      <c r="G350" s="1"/>
      <c r="H350" s="1"/>
      <c r="J350" s="1"/>
      <c r="K350" s="1"/>
      <c r="L350" s="1"/>
      <c r="M350" s="1"/>
      <c r="N350" s="1"/>
      <c r="O350" s="1"/>
      <c r="P350" s="1"/>
      <c r="Q350" s="1" t="s">
        <v>417</v>
      </c>
    </row>
    <row r="351" spans="1:17" x14ac:dyDescent="0.25">
      <c r="A351" s="12"/>
      <c r="D351" t="s">
        <v>392</v>
      </c>
      <c r="F351" s="1" t="s">
        <v>307</v>
      </c>
      <c r="G351" s="1"/>
      <c r="H351" s="1"/>
      <c r="J351" s="1"/>
      <c r="K351" s="1"/>
      <c r="L351" s="1" t="s">
        <v>538</v>
      </c>
      <c r="M351" s="1"/>
      <c r="N351" s="1"/>
      <c r="O351" s="1"/>
      <c r="P351" s="1"/>
      <c r="Q351" s="1"/>
    </row>
    <row r="352" spans="1:17" x14ac:dyDescent="0.25">
      <c r="A352" s="12"/>
      <c r="B352" t="s">
        <v>336</v>
      </c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x14ac:dyDescent="0.25">
      <c r="A353" s="12"/>
      <c r="B353" t="s">
        <v>18</v>
      </c>
    </row>
    <row r="354" spans="1:17" x14ac:dyDescent="0.25">
      <c r="A354" s="12"/>
      <c r="B354" t="s">
        <v>336</v>
      </c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spans="1:17" x14ac:dyDescent="0.25">
      <c r="A355" s="12"/>
      <c r="B355" t="s">
        <v>335</v>
      </c>
      <c r="C355" t="s">
        <v>788</v>
      </c>
      <c r="Q355" t="s">
        <v>724</v>
      </c>
    </row>
    <row r="356" spans="1:17" x14ac:dyDescent="0.25">
      <c r="A356" s="12" t="s">
        <v>225</v>
      </c>
      <c r="B356" t="s">
        <v>17</v>
      </c>
    </row>
    <row r="357" spans="1:17" x14ac:dyDescent="0.25">
      <c r="A357" s="12"/>
      <c r="D357" t="s">
        <v>392</v>
      </c>
      <c r="F357" t="s">
        <v>552</v>
      </c>
      <c r="L357" t="s">
        <v>787</v>
      </c>
    </row>
    <row r="358" spans="1:17" x14ac:dyDescent="0.25">
      <c r="A358" s="12"/>
      <c r="D358" t="s">
        <v>9</v>
      </c>
      <c r="E358" t="s">
        <v>225</v>
      </c>
      <c r="F358" t="s">
        <v>306</v>
      </c>
      <c r="G358" t="s">
        <v>154</v>
      </c>
      <c r="H358" t="s">
        <v>154</v>
      </c>
    </row>
    <row r="359" spans="1:17" x14ac:dyDescent="0.25">
      <c r="A359" s="12"/>
      <c r="D359" t="s">
        <v>9</v>
      </c>
      <c r="E359" t="s">
        <v>225</v>
      </c>
      <c r="F359" s="1" t="s">
        <v>294</v>
      </c>
      <c r="G359" t="s">
        <v>539</v>
      </c>
      <c r="H359" t="s">
        <v>539</v>
      </c>
    </row>
    <row r="360" spans="1:17" x14ac:dyDescent="0.25">
      <c r="A360" s="12"/>
      <c r="B360" t="s">
        <v>18</v>
      </c>
    </row>
    <row r="361" spans="1:17" x14ac:dyDescent="0.25">
      <c r="A361" s="12"/>
      <c r="B361" t="s">
        <v>17</v>
      </c>
    </row>
    <row r="362" spans="1:17" x14ac:dyDescent="0.25">
      <c r="A362" s="12"/>
      <c r="D362" t="s">
        <v>9</v>
      </c>
      <c r="E362" t="s">
        <v>225</v>
      </c>
      <c r="F362" t="s">
        <v>314</v>
      </c>
      <c r="G362" t="s">
        <v>540</v>
      </c>
      <c r="H362" t="s">
        <v>540</v>
      </c>
    </row>
    <row r="363" spans="1:17" x14ac:dyDescent="0.25">
      <c r="A363" s="12"/>
      <c r="D363" t="s">
        <v>9</v>
      </c>
      <c r="E363" t="s">
        <v>225</v>
      </c>
      <c r="F363" t="s">
        <v>315</v>
      </c>
      <c r="G363" t="s">
        <v>541</v>
      </c>
      <c r="H363" t="s">
        <v>541</v>
      </c>
    </row>
    <row r="364" spans="1:17" x14ac:dyDescent="0.25">
      <c r="A364" s="12"/>
      <c r="D364" t="s">
        <v>9</v>
      </c>
      <c r="E364" t="s">
        <v>225</v>
      </c>
      <c r="F364" t="s">
        <v>316</v>
      </c>
      <c r="G364" t="s">
        <v>542</v>
      </c>
      <c r="H364" t="s">
        <v>542</v>
      </c>
    </row>
    <row r="365" spans="1:17" x14ac:dyDescent="0.25">
      <c r="A365" s="12"/>
      <c r="B365" t="s">
        <v>18</v>
      </c>
    </row>
    <row r="366" spans="1:17" x14ac:dyDescent="0.25">
      <c r="A366" s="12"/>
      <c r="B366" t="s">
        <v>17</v>
      </c>
    </row>
    <row r="367" spans="1:17" x14ac:dyDescent="0.25">
      <c r="A367" s="12"/>
      <c r="D367" t="s">
        <v>9</v>
      </c>
      <c r="E367" t="s">
        <v>225</v>
      </c>
      <c r="F367" s="1" t="s">
        <v>308</v>
      </c>
      <c r="G367" t="s">
        <v>543</v>
      </c>
      <c r="H367" t="s">
        <v>543</v>
      </c>
    </row>
    <row r="368" spans="1:17" x14ac:dyDescent="0.25">
      <c r="A368" s="12"/>
      <c r="D368" t="s">
        <v>9</v>
      </c>
      <c r="E368" t="s">
        <v>225</v>
      </c>
      <c r="F368" t="s">
        <v>309</v>
      </c>
      <c r="G368" t="s">
        <v>544</v>
      </c>
      <c r="H368" t="s">
        <v>544</v>
      </c>
    </row>
    <row r="369" spans="1:8" x14ac:dyDescent="0.25">
      <c r="A369" s="12"/>
      <c r="D369" t="s">
        <v>9</v>
      </c>
      <c r="E369" t="s">
        <v>225</v>
      </c>
      <c r="F369" t="s">
        <v>310</v>
      </c>
      <c r="G369" t="s">
        <v>545</v>
      </c>
      <c r="H369" t="s">
        <v>545</v>
      </c>
    </row>
    <row r="370" spans="1:8" x14ac:dyDescent="0.25">
      <c r="A370" s="12"/>
      <c r="B370" t="s">
        <v>18</v>
      </c>
    </row>
    <row r="371" spans="1:8" x14ac:dyDescent="0.25">
      <c r="A371" s="12"/>
      <c r="B371" t="s">
        <v>17</v>
      </c>
    </row>
    <row r="372" spans="1:8" x14ac:dyDescent="0.25">
      <c r="A372" s="12"/>
      <c r="D372" t="s">
        <v>9</v>
      </c>
      <c r="E372" t="s">
        <v>225</v>
      </c>
      <c r="F372" t="s">
        <v>311</v>
      </c>
      <c r="G372" t="s">
        <v>546</v>
      </c>
      <c r="H372" t="s">
        <v>546</v>
      </c>
    </row>
    <row r="373" spans="1:8" x14ac:dyDescent="0.25">
      <c r="A373" s="12"/>
      <c r="D373" t="s">
        <v>9</v>
      </c>
      <c r="E373" t="s">
        <v>225</v>
      </c>
      <c r="F373" t="s">
        <v>312</v>
      </c>
      <c r="G373" t="s">
        <v>547</v>
      </c>
      <c r="H373" t="s">
        <v>547</v>
      </c>
    </row>
    <row r="374" spans="1:8" x14ac:dyDescent="0.25">
      <c r="A374" s="12"/>
      <c r="D374" t="s">
        <v>9</v>
      </c>
      <c r="E374" t="s">
        <v>225</v>
      </c>
      <c r="F374" s="1" t="s">
        <v>313</v>
      </c>
      <c r="G374" t="s">
        <v>548</v>
      </c>
      <c r="H374" t="s">
        <v>548</v>
      </c>
    </row>
    <row r="375" spans="1:8" x14ac:dyDescent="0.25">
      <c r="A375" s="12"/>
      <c r="B375" t="s">
        <v>18</v>
      </c>
    </row>
    <row r="376" spans="1:8" x14ac:dyDescent="0.25">
      <c r="A376" s="12"/>
      <c r="B376" t="s">
        <v>17</v>
      </c>
    </row>
    <row r="377" spans="1:8" x14ac:dyDescent="0.25">
      <c r="A377" s="12"/>
      <c r="D377" t="s">
        <v>9</v>
      </c>
      <c r="E377" t="s">
        <v>225</v>
      </c>
      <c r="F377" s="1" t="s">
        <v>296</v>
      </c>
      <c r="G377" t="s">
        <v>549</v>
      </c>
      <c r="H377" t="s">
        <v>549</v>
      </c>
    </row>
    <row r="378" spans="1:8" x14ac:dyDescent="0.25">
      <c r="A378" s="12"/>
      <c r="D378" t="s">
        <v>9</v>
      </c>
      <c r="E378" t="s">
        <v>225</v>
      </c>
      <c r="F378" s="1" t="s">
        <v>297</v>
      </c>
      <c r="G378" t="s">
        <v>550</v>
      </c>
      <c r="H378" t="s">
        <v>550</v>
      </c>
    </row>
    <row r="379" spans="1:8" x14ac:dyDescent="0.25">
      <c r="A379" s="12"/>
      <c r="B379" t="s">
        <v>18</v>
      </c>
    </row>
    <row r="380" spans="1:8" x14ac:dyDescent="0.25">
      <c r="A380" s="12"/>
      <c r="B380" t="s">
        <v>17</v>
      </c>
    </row>
    <row r="381" spans="1:8" x14ac:dyDescent="0.25">
      <c r="A381" s="12"/>
      <c r="D381" t="s">
        <v>9</v>
      </c>
      <c r="E381" t="s">
        <v>225</v>
      </c>
      <c r="F381" s="1" t="s">
        <v>317</v>
      </c>
      <c r="G381" t="s">
        <v>551</v>
      </c>
      <c r="H381" t="s">
        <v>551</v>
      </c>
    </row>
    <row r="382" spans="1:8" x14ac:dyDescent="0.25">
      <c r="A382" s="12"/>
      <c r="D382" t="s">
        <v>9</v>
      </c>
      <c r="E382" t="s">
        <v>225</v>
      </c>
      <c r="F382" s="1" t="s">
        <v>318</v>
      </c>
      <c r="G382" s="1" t="s">
        <v>863</v>
      </c>
      <c r="H382" s="1" t="s">
        <v>864</v>
      </c>
    </row>
    <row r="383" spans="1:8" x14ac:dyDescent="0.25">
      <c r="A383" s="12"/>
      <c r="D383" t="s">
        <v>9</v>
      </c>
      <c r="E383" t="s">
        <v>225</v>
      </c>
      <c r="F383" s="1" t="s">
        <v>307</v>
      </c>
      <c r="G383" t="s">
        <v>865</v>
      </c>
      <c r="H383" t="s">
        <v>866</v>
      </c>
    </row>
    <row r="384" spans="1:8" x14ac:dyDescent="0.25">
      <c r="A384" s="12"/>
      <c r="B384" t="s">
        <v>18</v>
      </c>
    </row>
    <row r="385" spans="1:18" x14ac:dyDescent="0.25">
      <c r="A385" s="12"/>
      <c r="B385" t="s">
        <v>336</v>
      </c>
    </row>
    <row r="386" spans="1:18" x14ac:dyDescent="0.25">
      <c r="A386" s="12" t="s">
        <v>37</v>
      </c>
      <c r="B386" t="s">
        <v>17</v>
      </c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spans="1:18" x14ac:dyDescent="0.25">
      <c r="A387" s="12"/>
      <c r="D387" t="s">
        <v>9</v>
      </c>
      <c r="E387" t="s">
        <v>51</v>
      </c>
      <c r="F387" s="1" t="s">
        <v>273</v>
      </c>
      <c r="G387" s="1" t="s">
        <v>867</v>
      </c>
      <c r="H387" s="1" t="s">
        <v>868</v>
      </c>
      <c r="I387" s="1"/>
      <c r="J387" s="1"/>
      <c r="K387" s="1"/>
      <c r="L387" s="1"/>
      <c r="M387" s="1"/>
      <c r="N387" s="1"/>
      <c r="O387" s="1"/>
      <c r="P387" s="1"/>
    </row>
    <row r="388" spans="1:18" x14ac:dyDescent="0.25">
      <c r="A388" s="12"/>
      <c r="D388" t="s">
        <v>9</v>
      </c>
      <c r="E388" t="s">
        <v>38</v>
      </c>
      <c r="F388" s="1" t="s">
        <v>274</v>
      </c>
      <c r="G388" s="1" t="s">
        <v>670</v>
      </c>
      <c r="H388" s="1" t="s">
        <v>671</v>
      </c>
      <c r="I388" s="1"/>
      <c r="J388" s="1"/>
      <c r="K388" s="1"/>
      <c r="L388" s="1"/>
      <c r="M388" s="1"/>
      <c r="N388" s="1"/>
      <c r="O388" s="1"/>
      <c r="P388" s="1"/>
    </row>
    <row r="389" spans="1:18" x14ac:dyDescent="0.25">
      <c r="A389" s="12"/>
      <c r="D389" t="s">
        <v>392</v>
      </c>
      <c r="F389" s="1" t="s">
        <v>692</v>
      </c>
      <c r="G389" s="1"/>
      <c r="H389" s="1"/>
      <c r="I389" s="1"/>
      <c r="J389" s="1"/>
      <c r="K389" s="1"/>
      <c r="L389" s="27">
        <v>1905</v>
      </c>
      <c r="M389" s="1"/>
      <c r="N389" s="1"/>
      <c r="O389" s="1"/>
      <c r="P389" s="1"/>
    </row>
    <row r="390" spans="1:18" x14ac:dyDescent="0.25">
      <c r="A390" s="12"/>
      <c r="B390" t="s">
        <v>335</v>
      </c>
      <c r="C390" t="s">
        <v>785</v>
      </c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spans="1:18" x14ac:dyDescent="0.25">
      <c r="A391" s="12"/>
      <c r="D391" t="s">
        <v>392</v>
      </c>
      <c r="F391" s="1" t="s">
        <v>758</v>
      </c>
      <c r="G391" s="1"/>
      <c r="H391" s="1"/>
      <c r="I391" s="1"/>
      <c r="J391" s="1"/>
      <c r="K391" s="1"/>
      <c r="L391" t="s">
        <v>786</v>
      </c>
      <c r="M391" s="1"/>
      <c r="N391" s="1"/>
      <c r="O391" s="1"/>
      <c r="P391" s="1"/>
    </row>
    <row r="392" spans="1:18" x14ac:dyDescent="0.25">
      <c r="A392" s="12"/>
      <c r="B392" t="s">
        <v>336</v>
      </c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spans="1:18" x14ac:dyDescent="0.25">
      <c r="A393" s="12"/>
      <c r="B393" t="s">
        <v>18</v>
      </c>
    </row>
    <row r="394" spans="1:18" x14ac:dyDescent="0.25">
      <c r="B394" t="s">
        <v>17</v>
      </c>
    </row>
    <row r="395" spans="1:18" x14ac:dyDescent="0.25">
      <c r="D395" t="s">
        <v>368</v>
      </c>
      <c r="E395" t="s">
        <v>369</v>
      </c>
      <c r="G395" t="s">
        <v>869</v>
      </c>
      <c r="H395" t="s">
        <v>870</v>
      </c>
    </row>
    <row r="396" spans="1:18" x14ac:dyDescent="0.25">
      <c r="B396" t="s">
        <v>18</v>
      </c>
    </row>
    <row r="397" spans="1:18" x14ac:dyDescent="0.25">
      <c r="B397" t="s">
        <v>17</v>
      </c>
      <c r="F397" s="1"/>
      <c r="G397" s="1"/>
      <c r="H397" s="1"/>
      <c r="J397" s="1"/>
      <c r="K397" s="1"/>
      <c r="L397" s="1"/>
      <c r="M397" s="1"/>
      <c r="N397" s="1"/>
      <c r="O397" s="1"/>
      <c r="P397" s="1"/>
      <c r="Q397" s="1"/>
      <c r="R397" s="1"/>
    </row>
    <row r="398" spans="1:18" ht="15" customHeight="1" x14ac:dyDescent="0.25">
      <c r="D398" s="28" t="s">
        <v>791</v>
      </c>
      <c r="E398" t="s">
        <v>792</v>
      </c>
      <c r="F398" s="1" t="s">
        <v>751</v>
      </c>
      <c r="G398" s="1"/>
      <c r="H398" s="1"/>
      <c r="J398" s="1"/>
      <c r="K398" s="1"/>
      <c r="L398" s="1"/>
      <c r="M398" s="1"/>
      <c r="N398" s="1"/>
      <c r="O398" s="1"/>
      <c r="P398" s="1"/>
      <c r="Q398" s="1"/>
      <c r="R398" s="1"/>
    </row>
    <row r="399" spans="1:18" x14ac:dyDescent="0.25">
      <c r="D399" s="28" t="s">
        <v>793</v>
      </c>
      <c r="E399" t="s">
        <v>794</v>
      </c>
      <c r="F399" s="1" t="s">
        <v>752</v>
      </c>
      <c r="G399" s="1"/>
      <c r="H399" s="1"/>
      <c r="J399" s="1"/>
      <c r="K399" s="1"/>
      <c r="L399" s="1"/>
      <c r="M399" s="1"/>
      <c r="N399" s="1"/>
      <c r="O399" s="1"/>
      <c r="P399" s="1"/>
      <c r="Q399" s="1"/>
      <c r="R399" s="1"/>
    </row>
    <row r="400" spans="1:18" x14ac:dyDescent="0.25">
      <c r="B400" t="s">
        <v>18</v>
      </c>
      <c r="F400" s="1"/>
      <c r="G400" s="1"/>
      <c r="H400" s="1"/>
      <c r="J400" s="1"/>
      <c r="K400" s="1"/>
      <c r="L400" s="1"/>
      <c r="M400" s="1"/>
      <c r="N400" s="1"/>
      <c r="O400" s="1"/>
      <c r="P400" s="1"/>
      <c r="Q400" s="1"/>
      <c r="R400" s="1"/>
    </row>
    <row r="401" spans="5:16" x14ac:dyDescent="0.25"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spans="5:16" x14ac:dyDescent="0.25"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spans="5:16" x14ac:dyDescent="0.25"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spans="5:16" x14ac:dyDescent="0.25"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spans="5:16" x14ac:dyDescent="0.25"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</sheetData>
  <conditionalFormatting sqref="L336:P336 I336:J33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BD5C9-A048-4A3C-8E58-D18F5ADE85B5}">
  <dimension ref="A1:D238"/>
  <sheetViews>
    <sheetView tabSelected="1" topLeftCell="A26" workbookViewId="0">
      <selection activeCell="A37" sqref="A1:D1048576"/>
    </sheetView>
  </sheetViews>
  <sheetFormatPr defaultRowHeight="15" x14ac:dyDescent="0.25"/>
  <cols>
    <col min="1" max="1" width="16.5703125" bestFit="1" customWidth="1"/>
    <col min="2" max="2" width="10.7109375" bestFit="1" customWidth="1"/>
    <col min="3" max="3" width="31.42578125" bestFit="1" customWidth="1"/>
    <col min="4" max="4" width="41.7109375" bestFit="1" customWidth="1"/>
  </cols>
  <sheetData>
    <row r="1" spans="1:4" s="23" customFormat="1" x14ac:dyDescent="0.25">
      <c r="A1" s="6" t="s">
        <v>13</v>
      </c>
      <c r="B1" s="6" t="s">
        <v>14</v>
      </c>
      <c r="C1" s="6" t="s">
        <v>6</v>
      </c>
      <c r="D1" s="6" t="s">
        <v>112</v>
      </c>
    </row>
    <row r="2" spans="1:4" x14ac:dyDescent="0.25">
      <c r="A2" s="7" t="s">
        <v>21</v>
      </c>
      <c r="B2" s="7" t="str">
        <f>"1"</f>
        <v>1</v>
      </c>
      <c r="C2" s="7" t="s">
        <v>22</v>
      </c>
      <c r="D2" s="7" t="s">
        <v>157</v>
      </c>
    </row>
    <row r="3" spans="1:4" x14ac:dyDescent="0.25">
      <c r="A3" s="7" t="s">
        <v>21</v>
      </c>
      <c r="B3" s="7" t="str">
        <f>"2"</f>
        <v>2</v>
      </c>
      <c r="C3" s="7" t="s">
        <v>23</v>
      </c>
      <c r="D3" s="7" t="s">
        <v>158</v>
      </c>
    </row>
    <row r="4" spans="1:4" x14ac:dyDescent="0.25">
      <c r="A4" s="5" t="s">
        <v>28</v>
      </c>
      <c r="B4" s="5" t="str">
        <f>"1"</f>
        <v>1</v>
      </c>
      <c r="C4" s="5" t="s">
        <v>15</v>
      </c>
      <c r="D4" s="5" t="s">
        <v>127</v>
      </c>
    </row>
    <row r="5" spans="1:4" x14ac:dyDescent="0.25">
      <c r="A5" s="5" t="s">
        <v>28</v>
      </c>
      <c r="B5" s="5" t="str">
        <f>"2"</f>
        <v>2</v>
      </c>
      <c r="C5" s="5" t="s">
        <v>16</v>
      </c>
      <c r="D5" s="5" t="s">
        <v>126</v>
      </c>
    </row>
    <row r="6" spans="1:4" x14ac:dyDescent="0.25">
      <c r="A6" s="7" t="s">
        <v>51</v>
      </c>
      <c r="B6" s="7" t="str">
        <f>"1"</f>
        <v>1</v>
      </c>
      <c r="C6" s="7" t="s">
        <v>52</v>
      </c>
      <c r="D6" s="7" t="s">
        <v>127</v>
      </c>
    </row>
    <row r="7" spans="1:4" x14ac:dyDescent="0.25">
      <c r="A7" s="7" t="s">
        <v>51</v>
      </c>
      <c r="B7" s="7" t="str">
        <f>"2"</f>
        <v>2</v>
      </c>
      <c r="C7" s="7" t="s">
        <v>16</v>
      </c>
      <c r="D7" s="7" t="s">
        <v>126</v>
      </c>
    </row>
    <row r="8" spans="1:4" x14ac:dyDescent="0.25">
      <c r="A8" s="7" t="s">
        <v>51</v>
      </c>
      <c r="B8" s="7" t="str">
        <f>"3"</f>
        <v>3</v>
      </c>
      <c r="C8" s="7" t="s">
        <v>39</v>
      </c>
      <c r="D8" s="7" t="s">
        <v>159</v>
      </c>
    </row>
    <row r="9" spans="1:4" x14ac:dyDescent="0.25">
      <c r="A9" s="5" t="s">
        <v>53</v>
      </c>
      <c r="B9" s="5" t="str">
        <f>"1"</f>
        <v>1</v>
      </c>
      <c r="C9" s="5" t="s">
        <v>874</v>
      </c>
      <c r="D9" s="5" t="s">
        <v>875</v>
      </c>
    </row>
    <row r="10" spans="1:4" x14ac:dyDescent="0.25">
      <c r="A10" s="5" t="s">
        <v>53</v>
      </c>
      <c r="B10" s="5" t="str">
        <f>"2"</f>
        <v>2</v>
      </c>
      <c r="C10" s="5" t="s">
        <v>876</v>
      </c>
      <c r="D10" s="5" t="s">
        <v>877</v>
      </c>
    </row>
    <row r="11" spans="1:4" x14ac:dyDescent="0.25">
      <c r="A11" s="5" t="s">
        <v>53</v>
      </c>
      <c r="B11" s="5" t="str">
        <f>"3"</f>
        <v>3</v>
      </c>
      <c r="C11" s="5" t="s">
        <v>878</v>
      </c>
      <c r="D11" s="5" t="s">
        <v>879</v>
      </c>
    </row>
    <row r="12" spans="1:4" x14ac:dyDescent="0.25">
      <c r="A12" s="5" t="s">
        <v>53</v>
      </c>
      <c r="B12" s="5" t="str">
        <f>"4"</f>
        <v>4</v>
      </c>
      <c r="C12" s="5" t="s">
        <v>880</v>
      </c>
      <c r="D12" s="5" t="s">
        <v>881</v>
      </c>
    </row>
    <row r="13" spans="1:4" x14ac:dyDescent="0.25">
      <c r="A13" s="5" t="s">
        <v>53</v>
      </c>
      <c r="B13" s="5" t="str">
        <f>"5"</f>
        <v>5</v>
      </c>
      <c r="C13" s="5" t="s">
        <v>40</v>
      </c>
      <c r="D13" s="5" t="s">
        <v>117</v>
      </c>
    </row>
    <row r="14" spans="1:4" x14ac:dyDescent="0.25">
      <c r="A14" s="7" t="s">
        <v>29</v>
      </c>
      <c r="B14" s="7" t="s">
        <v>30</v>
      </c>
      <c r="C14" s="7" t="s">
        <v>64</v>
      </c>
      <c r="D14" s="7" t="s">
        <v>167</v>
      </c>
    </row>
    <row r="15" spans="1:4" x14ac:dyDescent="0.25">
      <c r="A15" s="7" t="s">
        <v>29</v>
      </c>
      <c r="B15" s="7" t="s">
        <v>260</v>
      </c>
      <c r="C15" s="7" t="s">
        <v>259</v>
      </c>
      <c r="D15" s="7" t="s">
        <v>832</v>
      </c>
    </row>
    <row r="16" spans="1:4" x14ac:dyDescent="0.25">
      <c r="A16" s="7" t="s">
        <v>29</v>
      </c>
      <c r="B16" s="7" t="s">
        <v>225</v>
      </c>
      <c r="C16" s="7" t="s">
        <v>226</v>
      </c>
      <c r="D16" s="7" t="s">
        <v>833</v>
      </c>
    </row>
    <row r="17" spans="1:4" x14ac:dyDescent="0.25">
      <c r="A17" s="7" t="s">
        <v>29</v>
      </c>
      <c r="B17" s="7" t="s">
        <v>31</v>
      </c>
      <c r="C17" s="7" t="s">
        <v>65</v>
      </c>
      <c r="D17" s="7" t="s">
        <v>168</v>
      </c>
    </row>
    <row r="18" spans="1:4" x14ac:dyDescent="0.25">
      <c r="A18" s="7" t="s">
        <v>29</v>
      </c>
      <c r="B18" s="7" t="s">
        <v>32</v>
      </c>
      <c r="C18" s="7" t="s">
        <v>66</v>
      </c>
      <c r="D18" s="7" t="s">
        <v>169</v>
      </c>
    </row>
    <row r="19" spans="1:4" x14ac:dyDescent="0.25">
      <c r="A19" s="7" t="s">
        <v>29</v>
      </c>
      <c r="B19" s="7" t="s">
        <v>171</v>
      </c>
      <c r="C19" s="7" t="s">
        <v>177</v>
      </c>
      <c r="D19" s="7" t="s">
        <v>181</v>
      </c>
    </row>
    <row r="20" spans="1:4" x14ac:dyDescent="0.25">
      <c r="A20" s="7" t="s">
        <v>29</v>
      </c>
      <c r="B20" s="7" t="s">
        <v>33</v>
      </c>
      <c r="C20" s="7" t="s">
        <v>129</v>
      </c>
      <c r="D20" s="7" t="s">
        <v>128</v>
      </c>
    </row>
    <row r="21" spans="1:4" x14ac:dyDescent="0.25">
      <c r="A21" s="5" t="s">
        <v>36</v>
      </c>
      <c r="B21" s="5" t="str">
        <f>"1"</f>
        <v>1</v>
      </c>
      <c r="C21" s="5" t="s">
        <v>882</v>
      </c>
      <c r="D21" s="5" t="s">
        <v>882</v>
      </c>
    </row>
    <row r="22" spans="1:4" x14ac:dyDescent="0.25">
      <c r="A22" s="5" t="s">
        <v>36</v>
      </c>
      <c r="B22" s="5" t="str">
        <f>"2"</f>
        <v>2</v>
      </c>
      <c r="C22" s="5" t="s">
        <v>883</v>
      </c>
      <c r="D22" s="5" t="s">
        <v>883</v>
      </c>
    </row>
    <row r="23" spans="1:4" x14ac:dyDescent="0.25">
      <c r="A23" s="5" t="s">
        <v>36</v>
      </c>
      <c r="B23" s="5" t="str">
        <f>"3"</f>
        <v>3</v>
      </c>
      <c r="C23" s="5" t="s">
        <v>884</v>
      </c>
      <c r="D23" s="5" t="s">
        <v>884</v>
      </c>
    </row>
    <row r="24" spans="1:4" x14ac:dyDescent="0.25">
      <c r="A24" s="5" t="s">
        <v>36</v>
      </c>
      <c r="B24" s="5" t="str">
        <f>"4"</f>
        <v>4</v>
      </c>
      <c r="C24" s="5" t="s">
        <v>885</v>
      </c>
      <c r="D24" s="5" t="s">
        <v>885</v>
      </c>
    </row>
    <row r="25" spans="1:4" x14ac:dyDescent="0.25">
      <c r="A25" s="5" t="s">
        <v>36</v>
      </c>
      <c r="B25" s="5" t="str">
        <f>"5"</f>
        <v>5</v>
      </c>
      <c r="C25" s="5" t="s">
        <v>886</v>
      </c>
      <c r="D25" s="5" t="s">
        <v>886</v>
      </c>
    </row>
    <row r="26" spans="1:4" x14ac:dyDescent="0.25">
      <c r="A26" s="5" t="s">
        <v>36</v>
      </c>
      <c r="B26" s="5" t="str">
        <f>"6"</f>
        <v>6</v>
      </c>
      <c r="C26" s="5" t="s">
        <v>887</v>
      </c>
      <c r="D26" s="5" t="s">
        <v>887</v>
      </c>
    </row>
    <row r="27" spans="1:4" x14ac:dyDescent="0.25">
      <c r="A27" s="7" t="s">
        <v>34</v>
      </c>
      <c r="B27" s="7" t="str">
        <f>"1"</f>
        <v>1</v>
      </c>
      <c r="C27" s="7" t="s">
        <v>888</v>
      </c>
      <c r="D27" s="7" t="s">
        <v>889</v>
      </c>
    </row>
    <row r="28" spans="1:4" x14ac:dyDescent="0.25">
      <c r="A28" s="7" t="s">
        <v>34</v>
      </c>
      <c r="B28" s="7" t="str">
        <f>"2"</f>
        <v>2</v>
      </c>
      <c r="C28" s="7" t="s">
        <v>890</v>
      </c>
      <c r="D28" s="7" t="s">
        <v>891</v>
      </c>
    </row>
    <row r="29" spans="1:4" x14ac:dyDescent="0.25">
      <c r="A29" s="7" t="s">
        <v>34</v>
      </c>
      <c r="B29" s="7" t="str">
        <f>"3"</f>
        <v>3</v>
      </c>
      <c r="C29" s="7" t="s">
        <v>892</v>
      </c>
      <c r="D29" s="7" t="s">
        <v>893</v>
      </c>
    </row>
    <row r="30" spans="1:4" x14ac:dyDescent="0.25">
      <c r="A30" s="7" t="s">
        <v>34</v>
      </c>
      <c r="B30" s="7" t="str">
        <f>"4"</f>
        <v>4</v>
      </c>
      <c r="C30" s="7" t="s">
        <v>894</v>
      </c>
      <c r="D30" s="7" t="s">
        <v>895</v>
      </c>
    </row>
    <row r="31" spans="1:4" x14ac:dyDescent="0.25">
      <c r="A31" s="7" t="s">
        <v>34</v>
      </c>
      <c r="B31" s="7" t="str">
        <f>"6"</f>
        <v>6</v>
      </c>
      <c r="C31" s="7" t="s">
        <v>896</v>
      </c>
      <c r="D31" s="7" t="s">
        <v>897</v>
      </c>
    </row>
    <row r="32" spans="1:4" x14ac:dyDescent="0.25">
      <c r="A32" s="5" t="s">
        <v>37</v>
      </c>
      <c r="B32" s="5" t="str">
        <f>"1"</f>
        <v>1</v>
      </c>
      <c r="C32" s="5" t="s">
        <v>898</v>
      </c>
      <c r="D32" s="5" t="s">
        <v>899</v>
      </c>
    </row>
    <row r="33" spans="1:4" x14ac:dyDescent="0.25">
      <c r="A33" s="5" t="s">
        <v>37</v>
      </c>
      <c r="B33" s="5" t="str">
        <f>"2"</f>
        <v>2</v>
      </c>
      <c r="C33" s="5" t="s">
        <v>900</v>
      </c>
      <c r="D33" s="5" t="s">
        <v>901</v>
      </c>
    </row>
    <row r="34" spans="1:4" x14ac:dyDescent="0.25">
      <c r="A34" s="5" t="s">
        <v>37</v>
      </c>
      <c r="B34" s="5" t="str">
        <f>"3"</f>
        <v>3</v>
      </c>
      <c r="C34" s="5" t="s">
        <v>39</v>
      </c>
      <c r="D34" s="5" t="s">
        <v>159</v>
      </c>
    </row>
    <row r="35" spans="1:4" x14ac:dyDescent="0.25">
      <c r="A35" s="7" t="s">
        <v>38</v>
      </c>
      <c r="B35" s="7" t="str">
        <f>"1"</f>
        <v>1</v>
      </c>
      <c r="C35" s="7" t="s">
        <v>404</v>
      </c>
      <c r="D35" s="7" t="s">
        <v>405</v>
      </c>
    </row>
    <row r="36" spans="1:4" x14ac:dyDescent="0.25">
      <c r="A36" s="7" t="s">
        <v>38</v>
      </c>
      <c r="B36" s="7" t="str">
        <f>"2"</f>
        <v>2</v>
      </c>
      <c r="C36" s="7" t="s">
        <v>874</v>
      </c>
      <c r="D36" s="7" t="s">
        <v>875</v>
      </c>
    </row>
    <row r="37" spans="1:4" x14ac:dyDescent="0.25">
      <c r="A37" s="7" t="s">
        <v>38</v>
      </c>
      <c r="B37" s="7" t="str">
        <f>"3"</f>
        <v>3</v>
      </c>
      <c r="C37" s="7" t="s">
        <v>40</v>
      </c>
      <c r="D37" s="7" t="s">
        <v>117</v>
      </c>
    </row>
    <row r="38" spans="1:4" x14ac:dyDescent="0.25">
      <c r="A38" s="5" t="s">
        <v>178</v>
      </c>
      <c r="B38" s="5" t="s">
        <v>54</v>
      </c>
      <c r="C38" s="5" t="s">
        <v>67</v>
      </c>
      <c r="D38" s="5" t="s">
        <v>67</v>
      </c>
    </row>
    <row r="39" spans="1:4" x14ac:dyDescent="0.25">
      <c r="A39" s="5" t="s">
        <v>178</v>
      </c>
      <c r="B39" s="5" t="s">
        <v>56</v>
      </c>
      <c r="C39" s="5" t="s">
        <v>92</v>
      </c>
      <c r="D39" s="5" t="s">
        <v>92</v>
      </c>
    </row>
    <row r="40" spans="1:4" x14ac:dyDescent="0.25">
      <c r="A40" s="5" t="s">
        <v>178</v>
      </c>
      <c r="B40" s="5" t="s">
        <v>102</v>
      </c>
      <c r="C40" s="5" t="s">
        <v>114</v>
      </c>
      <c r="D40" s="5" t="s">
        <v>114</v>
      </c>
    </row>
    <row r="41" spans="1:4" x14ac:dyDescent="0.25">
      <c r="A41" s="5" t="s">
        <v>178</v>
      </c>
      <c r="B41" s="5" t="s">
        <v>57</v>
      </c>
      <c r="C41" s="5" t="s">
        <v>115</v>
      </c>
      <c r="D41" s="5" t="s">
        <v>115</v>
      </c>
    </row>
    <row r="42" spans="1:4" x14ac:dyDescent="0.25">
      <c r="A42" s="5" t="s">
        <v>178</v>
      </c>
      <c r="B42" s="5" t="s">
        <v>58</v>
      </c>
      <c r="C42" s="5" t="s">
        <v>93</v>
      </c>
      <c r="D42" s="5" t="s">
        <v>93</v>
      </c>
    </row>
    <row r="43" spans="1:4" x14ac:dyDescent="0.25">
      <c r="A43" s="5" t="s">
        <v>178</v>
      </c>
      <c r="B43" s="5" t="s">
        <v>59</v>
      </c>
      <c r="C43" s="5" t="s">
        <v>94</v>
      </c>
      <c r="D43" s="5" t="s">
        <v>94</v>
      </c>
    </row>
    <row r="44" spans="1:4" x14ac:dyDescent="0.25">
      <c r="A44" s="5" t="s">
        <v>178</v>
      </c>
      <c r="B44" s="5" t="s">
        <v>60</v>
      </c>
      <c r="C44" s="5" t="s">
        <v>186</v>
      </c>
      <c r="D44" s="5" t="s">
        <v>95</v>
      </c>
    </row>
    <row r="45" spans="1:4" x14ac:dyDescent="0.25">
      <c r="A45" s="5" t="s">
        <v>178</v>
      </c>
      <c r="B45" s="5" t="s">
        <v>62</v>
      </c>
      <c r="C45" s="5" t="s">
        <v>40</v>
      </c>
      <c r="D45" s="5" t="s">
        <v>117</v>
      </c>
    </row>
    <row r="46" spans="1:4" x14ac:dyDescent="0.25">
      <c r="A46" s="5" t="s">
        <v>178</v>
      </c>
      <c r="B46" s="5" t="s">
        <v>193</v>
      </c>
      <c r="C46" s="5" t="s">
        <v>39</v>
      </c>
      <c r="D46" s="5" t="s">
        <v>159</v>
      </c>
    </row>
    <row r="47" spans="1:4" x14ac:dyDescent="0.25">
      <c r="A47" s="7" t="s">
        <v>179</v>
      </c>
      <c r="B47" s="7" t="s">
        <v>97</v>
      </c>
      <c r="C47" s="7" t="s">
        <v>98</v>
      </c>
      <c r="D47" s="7" t="s">
        <v>98</v>
      </c>
    </row>
    <row r="48" spans="1:4" x14ac:dyDescent="0.25">
      <c r="A48" s="7" t="s">
        <v>179</v>
      </c>
      <c r="B48" s="7" t="s">
        <v>99</v>
      </c>
      <c r="C48" s="7" t="s">
        <v>172</v>
      </c>
      <c r="D48" s="7" t="s">
        <v>172</v>
      </c>
    </row>
    <row r="49" spans="1:4" x14ac:dyDescent="0.25">
      <c r="A49" s="7" t="s">
        <v>179</v>
      </c>
      <c r="B49" s="7" t="s">
        <v>190</v>
      </c>
      <c r="C49" s="7" t="s">
        <v>191</v>
      </c>
      <c r="D49" s="7" t="s">
        <v>191</v>
      </c>
    </row>
    <row r="50" spans="1:4" x14ac:dyDescent="0.25">
      <c r="A50" s="7" t="s">
        <v>179</v>
      </c>
      <c r="B50" s="7" t="s">
        <v>55</v>
      </c>
      <c r="C50" s="7" t="s">
        <v>130</v>
      </c>
      <c r="D50" s="7" t="s">
        <v>130</v>
      </c>
    </row>
    <row r="51" spans="1:4" x14ac:dyDescent="0.25">
      <c r="A51" s="7" t="s">
        <v>179</v>
      </c>
      <c r="B51" s="7" t="s">
        <v>142</v>
      </c>
      <c r="C51" s="7" t="s">
        <v>189</v>
      </c>
      <c r="D51" s="7" t="s">
        <v>189</v>
      </c>
    </row>
    <row r="52" spans="1:4" x14ac:dyDescent="0.25">
      <c r="A52" s="7" t="s">
        <v>179</v>
      </c>
      <c r="B52" s="7" t="s">
        <v>100</v>
      </c>
      <c r="C52" s="7" t="s">
        <v>101</v>
      </c>
      <c r="D52" s="7" t="s">
        <v>101</v>
      </c>
    </row>
    <row r="53" spans="1:4" x14ac:dyDescent="0.25">
      <c r="A53" s="7" t="s">
        <v>179</v>
      </c>
      <c r="B53" s="7" t="s">
        <v>33</v>
      </c>
      <c r="C53" s="7" t="s">
        <v>182</v>
      </c>
      <c r="D53" s="7" t="s">
        <v>182</v>
      </c>
    </row>
    <row r="54" spans="1:4" x14ac:dyDescent="0.25">
      <c r="A54" s="7" t="s">
        <v>179</v>
      </c>
      <c r="B54" s="7" t="s">
        <v>183</v>
      </c>
      <c r="C54" s="7" t="s">
        <v>184</v>
      </c>
      <c r="D54" s="7" t="s">
        <v>184</v>
      </c>
    </row>
    <row r="55" spans="1:4" x14ac:dyDescent="0.25">
      <c r="A55" s="7" t="s">
        <v>179</v>
      </c>
      <c r="B55" s="7" t="s">
        <v>103</v>
      </c>
      <c r="C55" s="7" t="s">
        <v>185</v>
      </c>
      <c r="D55" s="7" t="s">
        <v>104</v>
      </c>
    </row>
    <row r="56" spans="1:4" x14ac:dyDescent="0.25">
      <c r="A56" s="7" t="s">
        <v>179</v>
      </c>
      <c r="B56" s="7" t="s">
        <v>61</v>
      </c>
      <c r="C56" s="7" t="s">
        <v>192</v>
      </c>
      <c r="D56" s="7" t="s">
        <v>192</v>
      </c>
    </row>
    <row r="57" spans="1:4" x14ac:dyDescent="0.25">
      <c r="A57" s="7" t="s">
        <v>179</v>
      </c>
      <c r="B57" s="7" t="s">
        <v>187</v>
      </c>
      <c r="C57" s="7" t="s">
        <v>188</v>
      </c>
      <c r="D57" s="7" t="s">
        <v>188</v>
      </c>
    </row>
    <row r="58" spans="1:4" x14ac:dyDescent="0.25">
      <c r="A58" s="7" t="s">
        <v>179</v>
      </c>
      <c r="B58" s="7" t="s">
        <v>105</v>
      </c>
      <c r="C58" s="7" t="s">
        <v>116</v>
      </c>
      <c r="D58" s="7" t="s">
        <v>116</v>
      </c>
    </row>
    <row r="59" spans="1:4" x14ac:dyDescent="0.25">
      <c r="A59" s="7" t="s">
        <v>179</v>
      </c>
      <c r="B59" s="7" t="s">
        <v>194</v>
      </c>
      <c r="C59" s="7" t="s">
        <v>195</v>
      </c>
      <c r="D59" s="7" t="s">
        <v>195</v>
      </c>
    </row>
    <row r="60" spans="1:4" x14ac:dyDescent="0.25">
      <c r="A60" s="7" t="s">
        <v>179</v>
      </c>
      <c r="B60" s="7" t="s">
        <v>62</v>
      </c>
      <c r="C60" s="7" t="s">
        <v>96</v>
      </c>
      <c r="D60" s="7" t="s">
        <v>118</v>
      </c>
    </row>
    <row r="61" spans="1:4" x14ac:dyDescent="0.25">
      <c r="A61" s="7" t="s">
        <v>179</v>
      </c>
      <c r="B61" s="7" t="s">
        <v>193</v>
      </c>
      <c r="C61" s="7" t="s">
        <v>39</v>
      </c>
      <c r="D61" s="7" t="s">
        <v>159</v>
      </c>
    </row>
    <row r="62" spans="1:4" x14ac:dyDescent="0.25">
      <c r="A62" s="5" t="s">
        <v>73</v>
      </c>
      <c r="B62" s="9" t="s">
        <v>261</v>
      </c>
      <c r="C62" s="5" t="s">
        <v>79</v>
      </c>
      <c r="D62" s="5" t="s">
        <v>161</v>
      </c>
    </row>
    <row r="63" spans="1:4" x14ac:dyDescent="0.25">
      <c r="A63" s="5" t="s">
        <v>73</v>
      </c>
      <c r="B63" s="9" t="s">
        <v>262</v>
      </c>
      <c r="C63" s="5" t="s">
        <v>227</v>
      </c>
      <c r="D63" s="5" t="s">
        <v>834</v>
      </c>
    </row>
    <row r="64" spans="1:4" x14ac:dyDescent="0.25">
      <c r="A64" s="5" t="s">
        <v>73</v>
      </c>
      <c r="B64" s="9" t="s">
        <v>263</v>
      </c>
      <c r="C64" s="5" t="s">
        <v>228</v>
      </c>
      <c r="D64" s="5" t="s">
        <v>835</v>
      </c>
    </row>
    <row r="65" spans="1:4" x14ac:dyDescent="0.25">
      <c r="A65" s="7" t="s">
        <v>125</v>
      </c>
      <c r="B65" s="7" t="str">
        <f>"111111111"</f>
        <v>111111111</v>
      </c>
      <c r="C65" s="7" t="s">
        <v>212</v>
      </c>
      <c r="D65" s="7" t="s">
        <v>160</v>
      </c>
    </row>
    <row r="66" spans="1:4" x14ac:dyDescent="0.25">
      <c r="A66" s="7" t="s">
        <v>125</v>
      </c>
      <c r="B66" s="7" t="str">
        <f>"999999999"</f>
        <v>999999999</v>
      </c>
      <c r="C66" s="7" t="s">
        <v>213</v>
      </c>
      <c r="D66" s="7" t="s">
        <v>836</v>
      </c>
    </row>
    <row r="67" spans="1:4" x14ac:dyDescent="0.25">
      <c r="A67" s="5" t="s">
        <v>209</v>
      </c>
      <c r="B67" s="5" t="s">
        <v>131</v>
      </c>
      <c r="C67" s="5" t="s">
        <v>131</v>
      </c>
      <c r="D67" s="5" t="s">
        <v>131</v>
      </c>
    </row>
    <row r="68" spans="1:4" x14ac:dyDescent="0.25">
      <c r="A68" s="5" t="s">
        <v>209</v>
      </c>
      <c r="B68" s="5" t="s">
        <v>97</v>
      </c>
      <c r="C68" s="5" t="s">
        <v>97</v>
      </c>
      <c r="D68" s="5" t="s">
        <v>97</v>
      </c>
    </row>
    <row r="69" spans="1:4" x14ac:dyDescent="0.25">
      <c r="A69" s="5" t="s">
        <v>209</v>
      </c>
      <c r="B69" s="5" t="s">
        <v>134</v>
      </c>
      <c r="C69" s="5" t="s">
        <v>134</v>
      </c>
      <c r="D69" s="5" t="s">
        <v>134</v>
      </c>
    </row>
    <row r="70" spans="1:4" x14ac:dyDescent="0.25">
      <c r="A70" s="5" t="s">
        <v>209</v>
      </c>
      <c r="B70" s="5" t="s">
        <v>68</v>
      </c>
      <c r="C70" s="5" t="s">
        <v>68</v>
      </c>
      <c r="D70" s="5" t="s">
        <v>68</v>
      </c>
    </row>
    <row r="71" spans="1:4" x14ac:dyDescent="0.25">
      <c r="A71" s="5" t="s">
        <v>209</v>
      </c>
      <c r="B71" s="5" t="s">
        <v>132</v>
      </c>
      <c r="C71" s="5" t="s">
        <v>132</v>
      </c>
      <c r="D71" s="5" t="s">
        <v>132</v>
      </c>
    </row>
    <row r="72" spans="1:4" x14ac:dyDescent="0.25">
      <c r="A72" s="5" t="s">
        <v>209</v>
      </c>
      <c r="B72" s="5" t="s">
        <v>69</v>
      </c>
      <c r="C72" s="5" t="s">
        <v>69</v>
      </c>
      <c r="D72" s="5" t="s">
        <v>69</v>
      </c>
    </row>
    <row r="73" spans="1:4" x14ac:dyDescent="0.25">
      <c r="A73" s="5" t="s">
        <v>209</v>
      </c>
      <c r="B73" s="5" t="s">
        <v>133</v>
      </c>
      <c r="C73" s="5" t="s">
        <v>133</v>
      </c>
      <c r="D73" s="5" t="s">
        <v>133</v>
      </c>
    </row>
    <row r="74" spans="1:4" x14ac:dyDescent="0.25">
      <c r="A74" s="5" t="s">
        <v>209</v>
      </c>
      <c r="B74" s="5" t="s">
        <v>136</v>
      </c>
      <c r="C74" s="5" t="s">
        <v>136</v>
      </c>
      <c r="D74" s="5" t="s">
        <v>136</v>
      </c>
    </row>
    <row r="75" spans="1:4" x14ac:dyDescent="0.25">
      <c r="A75" s="5" t="s">
        <v>209</v>
      </c>
      <c r="B75" s="5" t="s">
        <v>135</v>
      </c>
      <c r="C75" s="5" t="s">
        <v>135</v>
      </c>
      <c r="D75" s="5" t="s">
        <v>135</v>
      </c>
    </row>
    <row r="76" spans="1:4" x14ac:dyDescent="0.25">
      <c r="A76" s="5" t="s">
        <v>209</v>
      </c>
      <c r="B76" s="5" t="s">
        <v>137</v>
      </c>
      <c r="C76" s="5" t="s">
        <v>137</v>
      </c>
      <c r="D76" s="5" t="s">
        <v>137</v>
      </c>
    </row>
    <row r="77" spans="1:4" x14ac:dyDescent="0.25">
      <c r="A77" s="5" t="s">
        <v>209</v>
      </c>
      <c r="B77" s="5" t="s">
        <v>138</v>
      </c>
      <c r="C77" s="5" t="s">
        <v>138</v>
      </c>
      <c r="D77" s="5" t="s">
        <v>138</v>
      </c>
    </row>
    <row r="78" spans="1:4" x14ac:dyDescent="0.25">
      <c r="A78" s="5" t="s">
        <v>209</v>
      </c>
      <c r="B78" s="5" t="s">
        <v>139</v>
      </c>
      <c r="C78" s="5" t="s">
        <v>139</v>
      </c>
      <c r="D78" s="5" t="s">
        <v>139</v>
      </c>
    </row>
    <row r="79" spans="1:4" x14ac:dyDescent="0.25">
      <c r="A79" s="5" t="s">
        <v>209</v>
      </c>
      <c r="B79" s="5" t="s">
        <v>140</v>
      </c>
      <c r="C79" s="5" t="s">
        <v>140</v>
      </c>
      <c r="D79" s="5" t="s">
        <v>140</v>
      </c>
    </row>
    <row r="80" spans="1:4" x14ac:dyDescent="0.25">
      <c r="A80" s="5" t="s">
        <v>209</v>
      </c>
      <c r="B80" s="5" t="s">
        <v>141</v>
      </c>
      <c r="C80" s="5" t="s">
        <v>141</v>
      </c>
      <c r="D80" s="5" t="s">
        <v>141</v>
      </c>
    </row>
    <row r="81" spans="1:4" x14ac:dyDescent="0.25">
      <c r="A81" s="5" t="s">
        <v>209</v>
      </c>
      <c r="B81" s="5" t="s">
        <v>142</v>
      </c>
      <c r="C81" s="5" t="s">
        <v>142</v>
      </c>
      <c r="D81" s="5" t="s">
        <v>142</v>
      </c>
    </row>
    <row r="82" spans="1:4" x14ac:dyDescent="0.25">
      <c r="A82" s="5" t="s">
        <v>209</v>
      </c>
      <c r="B82" s="5" t="s">
        <v>143</v>
      </c>
      <c r="C82" s="5" t="s">
        <v>143</v>
      </c>
      <c r="D82" s="5" t="s">
        <v>143</v>
      </c>
    </row>
    <row r="83" spans="1:4" x14ac:dyDescent="0.25">
      <c r="A83" s="5" t="s">
        <v>209</v>
      </c>
      <c r="B83" s="5" t="s">
        <v>144</v>
      </c>
      <c r="C83" s="5" t="s">
        <v>144</v>
      </c>
      <c r="D83" s="5" t="s">
        <v>144</v>
      </c>
    </row>
    <row r="84" spans="1:4" x14ac:dyDescent="0.25">
      <c r="A84" s="5" t="s">
        <v>145</v>
      </c>
      <c r="B84" s="5" t="s">
        <v>62</v>
      </c>
      <c r="C84" s="5" t="s">
        <v>40</v>
      </c>
      <c r="D84" s="5" t="s">
        <v>117</v>
      </c>
    </row>
    <row r="85" spans="1:4" x14ac:dyDescent="0.25">
      <c r="A85" s="7" t="s">
        <v>154</v>
      </c>
      <c r="B85" s="7" t="s">
        <v>146</v>
      </c>
      <c r="C85" s="7" t="s">
        <v>147</v>
      </c>
      <c r="D85" s="7" t="s">
        <v>162</v>
      </c>
    </row>
    <row r="86" spans="1:4" x14ac:dyDescent="0.25">
      <c r="A86" s="7" t="s">
        <v>154</v>
      </c>
      <c r="B86" s="8" t="s">
        <v>261</v>
      </c>
      <c r="C86" s="7" t="s">
        <v>79</v>
      </c>
      <c r="D86" s="7" t="s">
        <v>161</v>
      </c>
    </row>
    <row r="87" spans="1:4" x14ac:dyDescent="0.25">
      <c r="A87" s="7" t="s">
        <v>154</v>
      </c>
      <c r="B87" s="8" t="s">
        <v>262</v>
      </c>
      <c r="C87" s="7" t="s">
        <v>227</v>
      </c>
      <c r="D87" s="7" t="s">
        <v>834</v>
      </c>
    </row>
    <row r="88" spans="1:4" x14ac:dyDescent="0.25">
      <c r="A88" s="7" t="s">
        <v>154</v>
      </c>
      <c r="B88" s="8" t="s">
        <v>263</v>
      </c>
      <c r="C88" s="7" t="s">
        <v>228</v>
      </c>
      <c r="D88" s="7" t="s">
        <v>835</v>
      </c>
    </row>
    <row r="89" spans="1:4" x14ac:dyDescent="0.25">
      <c r="A89" s="5" t="s">
        <v>149</v>
      </c>
      <c r="B89" s="5" t="s">
        <v>146</v>
      </c>
      <c r="C89" s="5" t="s">
        <v>148</v>
      </c>
      <c r="D89" s="5" t="s">
        <v>163</v>
      </c>
    </row>
    <row r="90" spans="1:4" x14ac:dyDescent="0.25">
      <c r="A90" s="5" t="s">
        <v>149</v>
      </c>
      <c r="B90" s="9" t="s">
        <v>261</v>
      </c>
      <c r="C90" s="5" t="s">
        <v>79</v>
      </c>
      <c r="D90" s="5" t="s">
        <v>161</v>
      </c>
    </row>
    <row r="91" spans="1:4" x14ac:dyDescent="0.25">
      <c r="A91" s="5" t="s">
        <v>149</v>
      </c>
      <c r="B91" s="9" t="s">
        <v>262</v>
      </c>
      <c r="C91" s="5" t="s">
        <v>227</v>
      </c>
      <c r="D91" s="5" t="s">
        <v>834</v>
      </c>
    </row>
    <row r="92" spans="1:4" x14ac:dyDescent="0.25">
      <c r="A92" s="5" t="s">
        <v>149</v>
      </c>
      <c r="B92" s="9" t="s">
        <v>263</v>
      </c>
      <c r="C92" s="5" t="s">
        <v>228</v>
      </c>
      <c r="D92" s="5" t="s">
        <v>835</v>
      </c>
    </row>
    <row r="93" spans="1:4" x14ac:dyDescent="0.25">
      <c r="A93" s="7" t="s">
        <v>150</v>
      </c>
      <c r="B93" s="7" t="s">
        <v>146</v>
      </c>
      <c r="C93" s="7" t="s">
        <v>153</v>
      </c>
      <c r="D93" s="7" t="s">
        <v>164</v>
      </c>
    </row>
    <row r="94" spans="1:4" x14ac:dyDescent="0.25">
      <c r="A94" s="7" t="s">
        <v>150</v>
      </c>
      <c r="B94" s="8" t="s">
        <v>261</v>
      </c>
      <c r="C94" s="7" t="s">
        <v>79</v>
      </c>
      <c r="D94" s="7" t="s">
        <v>161</v>
      </c>
    </row>
    <row r="95" spans="1:4" x14ac:dyDescent="0.25">
      <c r="A95" s="7" t="s">
        <v>150</v>
      </c>
      <c r="B95" s="8" t="s">
        <v>262</v>
      </c>
      <c r="C95" s="7" t="s">
        <v>227</v>
      </c>
      <c r="D95" s="7" t="s">
        <v>834</v>
      </c>
    </row>
    <row r="96" spans="1:4" x14ac:dyDescent="0.25">
      <c r="A96" s="7" t="s">
        <v>150</v>
      </c>
      <c r="B96" s="8" t="s">
        <v>263</v>
      </c>
      <c r="C96" s="7" t="s">
        <v>228</v>
      </c>
      <c r="D96" s="7" t="s">
        <v>835</v>
      </c>
    </row>
    <row r="97" spans="1:4" x14ac:dyDescent="0.25">
      <c r="A97" s="5" t="s">
        <v>151</v>
      </c>
      <c r="B97" s="5" t="s">
        <v>146</v>
      </c>
      <c r="C97" s="5" t="s">
        <v>152</v>
      </c>
      <c r="D97" s="5" t="s">
        <v>165</v>
      </c>
    </row>
    <row r="98" spans="1:4" x14ac:dyDescent="0.25">
      <c r="A98" s="5" t="s">
        <v>151</v>
      </c>
      <c r="B98" s="9" t="s">
        <v>261</v>
      </c>
      <c r="C98" s="5" t="s">
        <v>79</v>
      </c>
      <c r="D98" s="5" t="s">
        <v>161</v>
      </c>
    </row>
    <row r="99" spans="1:4" x14ac:dyDescent="0.25">
      <c r="A99" s="5" t="s">
        <v>151</v>
      </c>
      <c r="B99" s="9" t="s">
        <v>262</v>
      </c>
      <c r="C99" s="5" t="s">
        <v>227</v>
      </c>
      <c r="D99" s="5" t="s">
        <v>834</v>
      </c>
    </row>
    <row r="100" spans="1:4" x14ac:dyDescent="0.25">
      <c r="A100" s="5" t="s">
        <v>151</v>
      </c>
      <c r="B100" s="9" t="s">
        <v>263</v>
      </c>
      <c r="C100" s="5" t="s">
        <v>228</v>
      </c>
      <c r="D100" s="5" t="s">
        <v>835</v>
      </c>
    </row>
    <row r="101" spans="1:4" x14ac:dyDescent="0.25">
      <c r="A101" s="7" t="s">
        <v>155</v>
      </c>
      <c r="B101" s="7" t="s">
        <v>146</v>
      </c>
      <c r="C101" s="7" t="s">
        <v>156</v>
      </c>
      <c r="D101" s="7" t="s">
        <v>166</v>
      </c>
    </row>
    <row r="102" spans="1:4" x14ac:dyDescent="0.25">
      <c r="A102" s="7" t="s">
        <v>155</v>
      </c>
      <c r="B102" s="8" t="s">
        <v>261</v>
      </c>
      <c r="C102" s="7" t="s">
        <v>79</v>
      </c>
      <c r="D102" s="7" t="s">
        <v>161</v>
      </c>
    </row>
    <row r="103" spans="1:4" x14ac:dyDescent="0.25">
      <c r="A103" s="7" t="s">
        <v>155</v>
      </c>
      <c r="B103" s="8" t="s">
        <v>262</v>
      </c>
      <c r="C103" s="7" t="s">
        <v>227</v>
      </c>
      <c r="D103" s="7" t="s">
        <v>834</v>
      </c>
    </row>
    <row r="104" spans="1:4" x14ac:dyDescent="0.25">
      <c r="A104" s="7" t="s">
        <v>155</v>
      </c>
      <c r="B104" s="8" t="s">
        <v>263</v>
      </c>
      <c r="C104" s="7" t="s">
        <v>228</v>
      </c>
      <c r="D104" s="7" t="s">
        <v>835</v>
      </c>
    </row>
    <row r="105" spans="1:4" x14ac:dyDescent="0.25">
      <c r="A105" s="5" t="s">
        <v>723</v>
      </c>
      <c r="B105" s="5" t="str">
        <f>"99999"</f>
        <v>99999</v>
      </c>
      <c r="C105" s="5" t="s">
        <v>173</v>
      </c>
      <c r="D105" s="5" t="s">
        <v>174</v>
      </c>
    </row>
    <row r="106" spans="1:4" x14ac:dyDescent="0.25">
      <c r="A106" s="7" t="s">
        <v>196</v>
      </c>
      <c r="B106" s="7" t="str">
        <f>"1"</f>
        <v>1</v>
      </c>
      <c r="C106" s="7" t="s">
        <v>198</v>
      </c>
      <c r="D106" s="7" t="s">
        <v>198</v>
      </c>
    </row>
    <row r="107" spans="1:4" x14ac:dyDescent="0.25">
      <c r="A107" s="7" t="s">
        <v>196</v>
      </c>
      <c r="B107" s="7" t="str">
        <f>"2"</f>
        <v>2</v>
      </c>
      <c r="C107" s="7" t="s">
        <v>197</v>
      </c>
      <c r="D107" s="7" t="s">
        <v>197</v>
      </c>
    </row>
    <row r="108" spans="1:4" x14ac:dyDescent="0.25">
      <c r="A108" s="7" t="s">
        <v>196</v>
      </c>
      <c r="B108" s="7" t="str">
        <f>"3"</f>
        <v>3</v>
      </c>
      <c r="C108" s="7" t="s">
        <v>199</v>
      </c>
      <c r="D108" s="7" t="s">
        <v>199</v>
      </c>
    </row>
    <row r="109" spans="1:4" x14ac:dyDescent="0.25">
      <c r="A109" s="7" t="s">
        <v>196</v>
      </c>
      <c r="B109" s="7" t="str">
        <f>"4"</f>
        <v>4</v>
      </c>
      <c r="C109" s="7" t="s">
        <v>200</v>
      </c>
      <c r="D109" s="7" t="s">
        <v>200</v>
      </c>
    </row>
    <row r="110" spans="1:4" x14ac:dyDescent="0.25">
      <c r="A110" s="7" t="s">
        <v>196</v>
      </c>
      <c r="B110" s="7" t="str">
        <f>"7"</f>
        <v>7</v>
      </c>
      <c r="C110" s="7" t="s">
        <v>201</v>
      </c>
      <c r="D110" s="7" t="s">
        <v>201</v>
      </c>
    </row>
    <row r="111" spans="1:4" x14ac:dyDescent="0.25">
      <c r="A111" s="7" t="s">
        <v>196</v>
      </c>
      <c r="B111" s="7" t="str">
        <f>"9"</f>
        <v>9</v>
      </c>
      <c r="C111" s="7" t="s">
        <v>202</v>
      </c>
      <c r="D111" s="7" t="s">
        <v>202</v>
      </c>
    </row>
    <row r="112" spans="1:4" x14ac:dyDescent="0.25">
      <c r="A112" s="7" t="s">
        <v>196</v>
      </c>
      <c r="B112" s="7" t="str">
        <f>"999"</f>
        <v>999</v>
      </c>
      <c r="C112" s="7" t="s">
        <v>39</v>
      </c>
      <c r="D112" s="7" t="s">
        <v>159</v>
      </c>
    </row>
    <row r="113" spans="1:4" x14ac:dyDescent="0.25">
      <c r="A113" s="5" t="s">
        <v>203</v>
      </c>
      <c r="B113" s="5" t="str">
        <f>"11"</f>
        <v>11</v>
      </c>
      <c r="C113" s="5" t="str">
        <f>"11"</f>
        <v>11</v>
      </c>
      <c r="D113" s="5" t="str">
        <f>"11"</f>
        <v>11</v>
      </c>
    </row>
    <row r="114" spans="1:4" x14ac:dyDescent="0.25">
      <c r="A114" s="5" t="s">
        <v>203</v>
      </c>
      <c r="B114" s="5" t="str">
        <f>"12"</f>
        <v>12</v>
      </c>
      <c r="C114" s="5" t="str">
        <f>"12"</f>
        <v>12</v>
      </c>
      <c r="D114" s="5" t="str">
        <f>"12"</f>
        <v>12</v>
      </c>
    </row>
    <row r="115" spans="1:4" x14ac:dyDescent="0.25">
      <c r="A115" s="5" t="s">
        <v>203</v>
      </c>
      <c r="B115" s="5" t="str">
        <f>"13"</f>
        <v>13</v>
      </c>
      <c r="C115" s="5" t="str">
        <f>"13"</f>
        <v>13</v>
      </c>
      <c r="D115" s="5" t="str">
        <f>"13"</f>
        <v>13</v>
      </c>
    </row>
    <row r="116" spans="1:4" x14ac:dyDescent="0.25">
      <c r="A116" s="5" t="s">
        <v>203</v>
      </c>
      <c r="B116" s="5" t="str">
        <f>"14"</f>
        <v>14</v>
      </c>
      <c r="C116" s="5" t="str">
        <f>"14"</f>
        <v>14</v>
      </c>
      <c r="D116" s="5" t="str">
        <f>"14"</f>
        <v>14</v>
      </c>
    </row>
    <row r="117" spans="1:4" x14ac:dyDescent="0.25">
      <c r="A117" s="5" t="s">
        <v>203</v>
      </c>
      <c r="B117" s="5" t="str">
        <f>"15"</f>
        <v>15</v>
      </c>
      <c r="C117" s="5" t="str">
        <f>"15"</f>
        <v>15</v>
      </c>
      <c r="D117" s="5" t="str">
        <f>"15"</f>
        <v>15</v>
      </c>
    </row>
    <row r="118" spans="1:4" x14ac:dyDescent="0.25">
      <c r="A118" s="5" t="s">
        <v>203</v>
      </c>
      <c r="B118" s="5" t="str">
        <f>"16"</f>
        <v>16</v>
      </c>
      <c r="C118" s="5" t="str">
        <f>"16"</f>
        <v>16</v>
      </c>
      <c r="D118" s="5" t="str">
        <f>"16"</f>
        <v>16</v>
      </c>
    </row>
    <row r="119" spans="1:4" x14ac:dyDescent="0.25">
      <c r="A119" s="5" t="s">
        <v>203</v>
      </c>
      <c r="B119" s="5" t="str">
        <f>"17"</f>
        <v>17</v>
      </c>
      <c r="C119" s="5" t="str">
        <f>"17"</f>
        <v>17</v>
      </c>
      <c r="D119" s="5" t="str">
        <f>"17"</f>
        <v>17</v>
      </c>
    </row>
    <row r="120" spans="1:4" x14ac:dyDescent="0.25">
      <c r="A120" s="5" t="s">
        <v>203</v>
      </c>
      <c r="B120" s="5" t="str">
        <f>"18"</f>
        <v>18</v>
      </c>
      <c r="C120" s="5" t="str">
        <f>"18"</f>
        <v>18</v>
      </c>
      <c r="D120" s="5" t="str">
        <f>"18"</f>
        <v>18</v>
      </c>
    </row>
    <row r="121" spans="1:4" x14ac:dyDescent="0.25">
      <c r="A121" s="5" t="s">
        <v>203</v>
      </c>
      <c r="B121" s="5" t="str">
        <f>"19"</f>
        <v>19</v>
      </c>
      <c r="C121" s="5" t="str">
        <f>"19"</f>
        <v>19</v>
      </c>
      <c r="D121" s="5" t="str">
        <f>"19"</f>
        <v>19</v>
      </c>
    </row>
    <row r="122" spans="1:4" x14ac:dyDescent="0.25">
      <c r="A122" s="5" t="s">
        <v>203</v>
      </c>
      <c r="B122" s="5" t="str">
        <f>"999"</f>
        <v>999</v>
      </c>
      <c r="C122" s="5" t="s">
        <v>39</v>
      </c>
      <c r="D122" s="5" t="s">
        <v>159</v>
      </c>
    </row>
    <row r="123" spans="1:4" x14ac:dyDescent="0.25">
      <c r="A123" s="7" t="s">
        <v>204</v>
      </c>
      <c r="B123" s="7" t="str">
        <f>"21"</f>
        <v>21</v>
      </c>
      <c r="C123" s="7" t="str">
        <f>"21"</f>
        <v>21</v>
      </c>
      <c r="D123" s="7" t="str">
        <f>"21"</f>
        <v>21</v>
      </c>
    </row>
    <row r="124" spans="1:4" x14ac:dyDescent="0.25">
      <c r="A124" s="7" t="s">
        <v>204</v>
      </c>
      <c r="B124" s="7" t="str">
        <f>"22"</f>
        <v>22</v>
      </c>
      <c r="C124" s="7" t="str">
        <f>"22"</f>
        <v>22</v>
      </c>
      <c r="D124" s="7" t="str">
        <f>"22"</f>
        <v>22</v>
      </c>
    </row>
    <row r="125" spans="1:4" x14ac:dyDescent="0.25">
      <c r="A125" s="7" t="s">
        <v>204</v>
      </c>
      <c r="B125" s="7" t="str">
        <f>"23"</f>
        <v>23</v>
      </c>
      <c r="C125" s="7" t="str">
        <f>"23"</f>
        <v>23</v>
      </c>
      <c r="D125" s="7" t="str">
        <f>"23"</f>
        <v>23</v>
      </c>
    </row>
    <row r="126" spans="1:4" x14ac:dyDescent="0.25">
      <c r="A126" s="7" t="s">
        <v>204</v>
      </c>
      <c r="B126" s="7" t="str">
        <f t="shared" ref="B126:D127" si="0">"24"</f>
        <v>24</v>
      </c>
      <c r="C126" s="7" t="str">
        <f t="shared" si="0"/>
        <v>24</v>
      </c>
      <c r="D126" s="7" t="str">
        <f t="shared" si="0"/>
        <v>24</v>
      </c>
    </row>
    <row r="127" spans="1:4" x14ac:dyDescent="0.25">
      <c r="A127" s="7" t="s">
        <v>204</v>
      </c>
      <c r="B127" s="7" t="str">
        <f t="shared" si="0"/>
        <v>24</v>
      </c>
      <c r="C127" s="7" t="str">
        <f t="shared" si="0"/>
        <v>24</v>
      </c>
      <c r="D127" s="7" t="str">
        <f t="shared" si="0"/>
        <v>24</v>
      </c>
    </row>
    <row r="128" spans="1:4" x14ac:dyDescent="0.25">
      <c r="A128" s="7" t="s">
        <v>204</v>
      </c>
      <c r="B128" s="7" t="str">
        <f>"25"</f>
        <v>25</v>
      </c>
      <c r="C128" s="7" t="str">
        <f>"25"</f>
        <v>25</v>
      </c>
      <c r="D128" s="7" t="str">
        <f>"25"</f>
        <v>25</v>
      </c>
    </row>
    <row r="129" spans="1:4" x14ac:dyDescent="0.25">
      <c r="A129" s="7" t="s">
        <v>204</v>
      </c>
      <c r="B129" s="7" t="str">
        <f>"26"</f>
        <v>26</v>
      </c>
      <c r="C129" s="7" t="str">
        <f>"26"</f>
        <v>26</v>
      </c>
      <c r="D129" s="7" t="str">
        <f>"26"</f>
        <v>26</v>
      </c>
    </row>
    <row r="130" spans="1:4" x14ac:dyDescent="0.25">
      <c r="A130" s="7" t="s">
        <v>204</v>
      </c>
      <c r="B130" s="7" t="str">
        <f>"27"</f>
        <v>27</v>
      </c>
      <c r="C130" s="7" t="str">
        <f>"27"</f>
        <v>27</v>
      </c>
      <c r="D130" s="7" t="str">
        <f>"27"</f>
        <v>27</v>
      </c>
    </row>
    <row r="131" spans="1:4" x14ac:dyDescent="0.25">
      <c r="A131" s="7" t="s">
        <v>204</v>
      </c>
      <c r="B131" s="7" t="str">
        <f>"28"</f>
        <v>28</v>
      </c>
      <c r="C131" s="7" t="str">
        <f>"28"</f>
        <v>28</v>
      </c>
      <c r="D131" s="7" t="str">
        <f>"28"</f>
        <v>28</v>
      </c>
    </row>
    <row r="132" spans="1:4" x14ac:dyDescent="0.25">
      <c r="A132" s="7" t="s">
        <v>204</v>
      </c>
      <c r="B132" s="7" t="str">
        <f>"999"</f>
        <v>999</v>
      </c>
      <c r="C132" s="7" t="s">
        <v>39</v>
      </c>
      <c r="D132" s="7" t="s">
        <v>159</v>
      </c>
    </row>
    <row r="133" spans="1:4" x14ac:dyDescent="0.25">
      <c r="A133" s="5" t="s">
        <v>205</v>
      </c>
      <c r="B133" s="5" t="str">
        <f>"31"</f>
        <v>31</v>
      </c>
      <c r="C133" s="5" t="str">
        <f>"31"</f>
        <v>31</v>
      </c>
      <c r="D133" s="5" t="str">
        <f>"31"</f>
        <v>31</v>
      </c>
    </row>
    <row r="134" spans="1:4" x14ac:dyDescent="0.25">
      <c r="A134" s="5" t="s">
        <v>205</v>
      </c>
      <c r="B134" s="5" t="str">
        <f>"32"</f>
        <v>32</v>
      </c>
      <c r="C134" s="5" t="str">
        <f>"32"</f>
        <v>32</v>
      </c>
      <c r="D134" s="5" t="str">
        <f>"32"</f>
        <v>32</v>
      </c>
    </row>
    <row r="135" spans="1:4" x14ac:dyDescent="0.25">
      <c r="A135" s="5" t="s">
        <v>205</v>
      </c>
      <c r="B135" s="5" t="str">
        <f>"33"</f>
        <v>33</v>
      </c>
      <c r="C135" s="5" t="str">
        <f>"33"</f>
        <v>33</v>
      </c>
      <c r="D135" s="5" t="str">
        <f>"33"</f>
        <v>33</v>
      </c>
    </row>
    <row r="136" spans="1:4" x14ac:dyDescent="0.25">
      <c r="A136" s="5" t="s">
        <v>205</v>
      </c>
      <c r="B136" s="5" t="str">
        <f>"34"</f>
        <v>34</v>
      </c>
      <c r="C136" s="5" t="str">
        <f>"34"</f>
        <v>34</v>
      </c>
      <c r="D136" s="5" t="str">
        <f>"34"</f>
        <v>34</v>
      </c>
    </row>
    <row r="137" spans="1:4" x14ac:dyDescent="0.25">
      <c r="A137" s="5" t="s">
        <v>205</v>
      </c>
      <c r="B137" s="5" t="str">
        <f>"35"</f>
        <v>35</v>
      </c>
      <c r="C137" s="5" t="str">
        <f>"35"</f>
        <v>35</v>
      </c>
      <c r="D137" s="5" t="str">
        <f>"35"</f>
        <v>35</v>
      </c>
    </row>
    <row r="138" spans="1:4" x14ac:dyDescent="0.25">
      <c r="A138" s="5" t="s">
        <v>205</v>
      </c>
      <c r="B138" s="5" t="str">
        <f>"999"</f>
        <v>999</v>
      </c>
      <c r="C138" s="5" t="s">
        <v>39</v>
      </c>
      <c r="D138" s="5" t="s">
        <v>159</v>
      </c>
    </row>
    <row r="139" spans="1:4" x14ac:dyDescent="0.25">
      <c r="A139" s="7" t="s">
        <v>206</v>
      </c>
      <c r="B139" s="7" t="str">
        <f>"42"</f>
        <v>42</v>
      </c>
      <c r="C139" s="7" t="str">
        <f>"42"</f>
        <v>42</v>
      </c>
      <c r="D139" s="7" t="str">
        <f>"42"</f>
        <v>42</v>
      </c>
    </row>
    <row r="140" spans="1:4" x14ac:dyDescent="0.25">
      <c r="A140" s="7" t="s">
        <v>206</v>
      </c>
      <c r="B140" s="7" t="str">
        <f>"43"</f>
        <v>43</v>
      </c>
      <c r="C140" s="7" t="str">
        <f>"43"</f>
        <v>43</v>
      </c>
      <c r="D140" s="7" t="str">
        <f>"43"</f>
        <v>43</v>
      </c>
    </row>
    <row r="141" spans="1:4" x14ac:dyDescent="0.25">
      <c r="A141" s="7" t="s">
        <v>206</v>
      </c>
      <c r="B141" s="7" t="str">
        <f>"44"</f>
        <v>44</v>
      </c>
      <c r="C141" s="7" t="str">
        <f>"44"</f>
        <v>44</v>
      </c>
      <c r="D141" s="7" t="str">
        <f>"44"</f>
        <v>44</v>
      </c>
    </row>
    <row r="142" spans="1:4" x14ac:dyDescent="0.25">
      <c r="A142" s="7" t="s">
        <v>206</v>
      </c>
      <c r="B142" s="7" t="str">
        <f>"999"</f>
        <v>999</v>
      </c>
      <c r="C142" s="7" t="s">
        <v>39</v>
      </c>
      <c r="D142" s="7" t="s">
        <v>159</v>
      </c>
    </row>
    <row r="143" spans="1:4" x14ac:dyDescent="0.25">
      <c r="A143" s="5" t="s">
        <v>207</v>
      </c>
      <c r="B143" s="5" t="str">
        <f>"71"</f>
        <v>71</v>
      </c>
      <c r="C143" s="5" t="str">
        <f>"71"</f>
        <v>71</v>
      </c>
      <c r="D143" s="5" t="str">
        <f>"71"</f>
        <v>71</v>
      </c>
    </row>
    <row r="144" spans="1:4" x14ac:dyDescent="0.25">
      <c r="A144" s="5" t="s">
        <v>207</v>
      </c>
      <c r="B144" s="5" t="str">
        <f>"72"</f>
        <v>72</v>
      </c>
      <c r="C144" s="5" t="str">
        <f>"72"</f>
        <v>72</v>
      </c>
      <c r="D144" s="5" t="str">
        <f>"72"</f>
        <v>72</v>
      </c>
    </row>
    <row r="145" spans="1:4" x14ac:dyDescent="0.25">
      <c r="A145" s="5" t="s">
        <v>207</v>
      </c>
      <c r="B145" s="5" t="str">
        <f>"73"</f>
        <v>73</v>
      </c>
      <c r="C145" s="5" t="str">
        <f>"73"</f>
        <v>73</v>
      </c>
      <c r="D145" s="5" t="str">
        <f>"73"</f>
        <v>73</v>
      </c>
    </row>
    <row r="146" spans="1:4" x14ac:dyDescent="0.25">
      <c r="A146" s="5" t="s">
        <v>207</v>
      </c>
      <c r="B146" s="5" t="str">
        <f>"74"</f>
        <v>74</v>
      </c>
      <c r="C146" s="5" t="str">
        <f>"74"</f>
        <v>74</v>
      </c>
      <c r="D146" s="5" t="str">
        <f>"74"</f>
        <v>74</v>
      </c>
    </row>
    <row r="147" spans="1:4" x14ac:dyDescent="0.25">
      <c r="A147" s="5" t="s">
        <v>207</v>
      </c>
      <c r="B147" s="5" t="str">
        <f>"75"</f>
        <v>75</v>
      </c>
      <c r="C147" s="5" t="str">
        <f>"75"</f>
        <v>75</v>
      </c>
      <c r="D147" s="5" t="str">
        <f>"75"</f>
        <v>75</v>
      </c>
    </row>
    <row r="148" spans="1:4" x14ac:dyDescent="0.25">
      <c r="A148" s="5" t="s">
        <v>207</v>
      </c>
      <c r="B148" s="5" t="str">
        <f>"76"</f>
        <v>76</v>
      </c>
      <c r="C148" s="5" t="str">
        <f>"76"</f>
        <v>76</v>
      </c>
      <c r="D148" s="5" t="str">
        <f>"76"</f>
        <v>76</v>
      </c>
    </row>
    <row r="149" spans="1:4" x14ac:dyDescent="0.25">
      <c r="A149" s="5" t="s">
        <v>207</v>
      </c>
      <c r="B149" s="5" t="str">
        <f>"77"</f>
        <v>77</v>
      </c>
      <c r="C149" s="5" t="str">
        <f>"77"</f>
        <v>77</v>
      </c>
      <c r="D149" s="5" t="str">
        <f>"77"</f>
        <v>77</v>
      </c>
    </row>
    <row r="150" spans="1:4" x14ac:dyDescent="0.25">
      <c r="A150" s="5" t="s">
        <v>207</v>
      </c>
      <c r="B150" s="5" t="str">
        <f>"78"</f>
        <v>78</v>
      </c>
      <c r="C150" s="5" t="str">
        <f>"78"</f>
        <v>78</v>
      </c>
      <c r="D150" s="5" t="str">
        <f>"78"</f>
        <v>78</v>
      </c>
    </row>
    <row r="151" spans="1:4" x14ac:dyDescent="0.25">
      <c r="A151" s="5" t="s">
        <v>207</v>
      </c>
      <c r="B151" s="5" t="str">
        <f>"79"</f>
        <v>79</v>
      </c>
      <c r="C151" s="5" t="str">
        <f>"79"</f>
        <v>79</v>
      </c>
      <c r="D151" s="5" t="str">
        <f>"79"</f>
        <v>79</v>
      </c>
    </row>
    <row r="152" spans="1:4" x14ac:dyDescent="0.25">
      <c r="A152" s="5" t="s">
        <v>207</v>
      </c>
      <c r="B152" s="5" t="str">
        <f>"999"</f>
        <v>999</v>
      </c>
      <c r="C152" s="5" t="s">
        <v>39</v>
      </c>
      <c r="D152" s="5" t="s">
        <v>159</v>
      </c>
    </row>
    <row r="153" spans="1:4" x14ac:dyDescent="0.25">
      <c r="A153" s="7" t="s">
        <v>208</v>
      </c>
      <c r="B153" s="7" t="str">
        <f>"92"</f>
        <v>92</v>
      </c>
      <c r="C153" s="7" t="str">
        <f>"92"</f>
        <v>92</v>
      </c>
      <c r="D153" s="7" t="str">
        <f>"92"</f>
        <v>92</v>
      </c>
    </row>
    <row r="154" spans="1:4" x14ac:dyDescent="0.25">
      <c r="A154" s="7" t="s">
        <v>208</v>
      </c>
      <c r="B154" s="7" t="str">
        <f>"93"</f>
        <v>93</v>
      </c>
      <c r="C154" s="7" t="str">
        <f>"93"</f>
        <v>93</v>
      </c>
      <c r="D154" s="7" t="str">
        <f>"93"</f>
        <v>93</v>
      </c>
    </row>
    <row r="155" spans="1:4" x14ac:dyDescent="0.25">
      <c r="A155" s="7" t="s">
        <v>208</v>
      </c>
      <c r="B155" s="7" t="str">
        <f>"94"</f>
        <v>94</v>
      </c>
      <c r="C155" s="7" t="str">
        <f>"94"</f>
        <v>94</v>
      </c>
      <c r="D155" s="7" t="str">
        <f>"94"</f>
        <v>94</v>
      </c>
    </row>
    <row r="156" spans="1:4" x14ac:dyDescent="0.25">
      <c r="A156" s="7" t="s">
        <v>208</v>
      </c>
      <c r="B156" s="7" t="str">
        <f>"999"</f>
        <v>999</v>
      </c>
      <c r="C156" s="7" t="s">
        <v>39</v>
      </c>
      <c r="D156" s="7" t="s">
        <v>159</v>
      </c>
    </row>
    <row r="157" spans="1:4" x14ac:dyDescent="0.25">
      <c r="A157" s="5" t="s">
        <v>214</v>
      </c>
      <c r="B157" s="5" t="str">
        <f>"1"</f>
        <v>1</v>
      </c>
      <c r="C157" s="5" t="s">
        <v>215</v>
      </c>
      <c r="D157" s="5" t="s">
        <v>215</v>
      </c>
    </row>
    <row r="158" spans="1:4" x14ac:dyDescent="0.25">
      <c r="A158" s="5" t="s">
        <v>214</v>
      </c>
      <c r="B158" s="5" t="str">
        <f>"2"</f>
        <v>2</v>
      </c>
      <c r="C158" s="5" t="s">
        <v>216</v>
      </c>
      <c r="D158" s="5" t="s">
        <v>216</v>
      </c>
    </row>
    <row r="159" spans="1:4" x14ac:dyDescent="0.25">
      <c r="A159" s="5" t="s">
        <v>214</v>
      </c>
      <c r="B159" s="5" t="str">
        <f>"3"</f>
        <v>3</v>
      </c>
      <c r="C159" s="5" t="s">
        <v>217</v>
      </c>
      <c r="D159" s="5" t="s">
        <v>217</v>
      </c>
    </row>
    <row r="160" spans="1:4" x14ac:dyDescent="0.25">
      <c r="A160" s="5" t="s">
        <v>214</v>
      </c>
      <c r="B160" s="5" t="str">
        <f>"4"</f>
        <v>4</v>
      </c>
      <c r="C160" s="5" t="s">
        <v>218</v>
      </c>
      <c r="D160" s="5" t="s">
        <v>218</v>
      </c>
    </row>
    <row r="161" spans="1:4" x14ac:dyDescent="0.25">
      <c r="A161" s="5" t="s">
        <v>214</v>
      </c>
      <c r="B161" s="5" t="str">
        <f>"5"</f>
        <v>5</v>
      </c>
      <c r="C161" s="5" t="s">
        <v>219</v>
      </c>
      <c r="D161" s="5" t="s">
        <v>219</v>
      </c>
    </row>
    <row r="162" spans="1:4" x14ac:dyDescent="0.25">
      <c r="A162" s="5" t="s">
        <v>214</v>
      </c>
      <c r="B162" s="5" t="str">
        <f>"6"</f>
        <v>6</v>
      </c>
      <c r="C162" s="5" t="s">
        <v>220</v>
      </c>
      <c r="D162" s="5" t="s">
        <v>220</v>
      </c>
    </row>
    <row r="163" spans="1:4" x14ac:dyDescent="0.25">
      <c r="A163" s="5" t="s">
        <v>214</v>
      </c>
      <c r="B163" s="5" t="str">
        <f>"7"</f>
        <v>7</v>
      </c>
      <c r="C163" s="5" t="s">
        <v>221</v>
      </c>
      <c r="D163" s="5" t="s">
        <v>221</v>
      </c>
    </row>
    <row r="164" spans="1:4" x14ac:dyDescent="0.25">
      <c r="A164" s="5" t="s">
        <v>214</v>
      </c>
      <c r="B164" s="5" t="str">
        <f>"8"</f>
        <v>8</v>
      </c>
      <c r="C164" s="5" t="s">
        <v>222</v>
      </c>
      <c r="D164" s="5" t="s">
        <v>222</v>
      </c>
    </row>
    <row r="165" spans="1:4" x14ac:dyDescent="0.25">
      <c r="A165" s="5" t="s">
        <v>214</v>
      </c>
      <c r="B165" s="5" t="str">
        <f>"9"</f>
        <v>9</v>
      </c>
      <c r="C165" s="5" t="s">
        <v>223</v>
      </c>
      <c r="D165" s="5" t="s">
        <v>223</v>
      </c>
    </row>
    <row r="166" spans="1:4" x14ac:dyDescent="0.25">
      <c r="A166" s="5" t="s">
        <v>214</v>
      </c>
      <c r="B166" s="5" t="str">
        <f>"10"</f>
        <v>10</v>
      </c>
      <c r="C166" s="5" t="s">
        <v>224</v>
      </c>
      <c r="D166" s="5" t="s">
        <v>224</v>
      </c>
    </row>
    <row r="167" spans="1:4" x14ac:dyDescent="0.25">
      <c r="A167" s="7" t="s">
        <v>225</v>
      </c>
      <c r="B167" s="8" t="s">
        <v>261</v>
      </c>
      <c r="C167" s="7" t="s">
        <v>79</v>
      </c>
      <c r="D167" s="7" t="s">
        <v>161</v>
      </c>
    </row>
    <row r="168" spans="1:4" x14ac:dyDescent="0.25">
      <c r="A168" s="7" t="s">
        <v>225</v>
      </c>
      <c r="B168" s="8" t="s">
        <v>262</v>
      </c>
      <c r="C168" s="7" t="s">
        <v>227</v>
      </c>
      <c r="D168" s="7" t="s">
        <v>834</v>
      </c>
    </row>
    <row r="169" spans="1:4" x14ac:dyDescent="0.25">
      <c r="A169" s="7" t="s">
        <v>225</v>
      </c>
      <c r="B169" s="8" t="s">
        <v>263</v>
      </c>
      <c r="C169" s="7" t="s">
        <v>228</v>
      </c>
      <c r="D169" s="7" t="s">
        <v>835</v>
      </c>
    </row>
    <row r="170" spans="1:4" x14ac:dyDescent="0.25">
      <c r="A170" s="5" t="s">
        <v>61</v>
      </c>
      <c r="B170" s="5" t="str">
        <f>"999"</f>
        <v>999</v>
      </c>
      <c r="C170" s="5" t="s">
        <v>39</v>
      </c>
      <c r="D170" s="5" t="s">
        <v>159</v>
      </c>
    </row>
    <row r="171" spans="1:4" x14ac:dyDescent="0.25">
      <c r="A171" s="7" t="s">
        <v>341</v>
      </c>
      <c r="B171" s="7" t="str">
        <f>"1"</f>
        <v>1</v>
      </c>
      <c r="C171" s="7" t="s">
        <v>342</v>
      </c>
      <c r="D171" s="7" t="s">
        <v>837</v>
      </c>
    </row>
    <row r="172" spans="1:4" x14ac:dyDescent="0.25">
      <c r="A172" s="7" t="s">
        <v>341</v>
      </c>
      <c r="B172" s="7" t="str">
        <f>"2"</f>
        <v>2</v>
      </c>
      <c r="C172" s="7" t="s">
        <v>343</v>
      </c>
      <c r="D172" s="7" t="s">
        <v>838</v>
      </c>
    </row>
    <row r="173" spans="1:4" x14ac:dyDescent="0.25">
      <c r="A173" s="7" t="s">
        <v>341</v>
      </c>
      <c r="B173" s="7" t="str">
        <f>"3"</f>
        <v>3</v>
      </c>
      <c r="C173" s="7" t="s">
        <v>344</v>
      </c>
      <c r="D173" s="7" t="s">
        <v>839</v>
      </c>
    </row>
    <row r="174" spans="1:4" x14ac:dyDescent="0.25">
      <c r="A174" s="5" t="s">
        <v>319</v>
      </c>
      <c r="B174" s="5" t="str">
        <f>"1"</f>
        <v>1</v>
      </c>
      <c r="C174" s="5" t="s">
        <v>320</v>
      </c>
      <c r="D174" s="5" t="s">
        <v>320</v>
      </c>
    </row>
    <row r="175" spans="1:4" x14ac:dyDescent="0.25">
      <c r="A175" s="5" t="s">
        <v>319</v>
      </c>
      <c r="B175" s="5" t="str">
        <f>"2"</f>
        <v>2</v>
      </c>
      <c r="C175" s="5" t="s">
        <v>321</v>
      </c>
      <c r="D175" s="5" t="s">
        <v>321</v>
      </c>
    </row>
    <row r="176" spans="1:4" x14ac:dyDescent="0.25">
      <c r="A176" s="5" t="s">
        <v>319</v>
      </c>
      <c r="B176" s="5" t="str">
        <f>"3"</f>
        <v>3</v>
      </c>
      <c r="C176" s="5" t="s">
        <v>322</v>
      </c>
      <c r="D176" s="5" t="s">
        <v>322</v>
      </c>
    </row>
    <row r="177" spans="1:4" x14ac:dyDescent="0.25">
      <c r="A177" s="5" t="s">
        <v>319</v>
      </c>
      <c r="B177" s="5" t="str">
        <f>"4"</f>
        <v>4</v>
      </c>
      <c r="C177" s="5" t="s">
        <v>323</v>
      </c>
      <c r="D177" s="5" t="s">
        <v>323</v>
      </c>
    </row>
    <row r="178" spans="1:4" x14ac:dyDescent="0.25">
      <c r="A178" s="5" t="s">
        <v>319</v>
      </c>
      <c r="B178" s="5" t="str">
        <f>"5"</f>
        <v>5</v>
      </c>
      <c r="C178" s="5" t="s">
        <v>324</v>
      </c>
      <c r="D178" s="5" t="s">
        <v>324</v>
      </c>
    </row>
    <row r="179" spans="1:4" x14ac:dyDescent="0.25">
      <c r="A179" s="5" t="s">
        <v>319</v>
      </c>
      <c r="B179" s="5" t="str">
        <f>"6"</f>
        <v>6</v>
      </c>
      <c r="C179" s="5" t="s">
        <v>325</v>
      </c>
      <c r="D179" s="5" t="s">
        <v>325</v>
      </c>
    </row>
    <row r="180" spans="1:4" x14ac:dyDescent="0.25">
      <c r="A180" s="5" t="s">
        <v>319</v>
      </c>
      <c r="B180" s="5" t="str">
        <f>"7"</f>
        <v>7</v>
      </c>
      <c r="C180" s="5" t="s">
        <v>326</v>
      </c>
      <c r="D180" s="5" t="s">
        <v>326</v>
      </c>
    </row>
    <row r="181" spans="1:4" x14ac:dyDescent="0.25">
      <c r="A181" s="5" t="s">
        <v>319</v>
      </c>
      <c r="B181" s="5" t="str">
        <f>"8"</f>
        <v>8</v>
      </c>
      <c r="C181" s="5" t="s">
        <v>327</v>
      </c>
      <c r="D181" s="5" t="s">
        <v>327</v>
      </c>
    </row>
    <row r="182" spans="1:4" x14ac:dyDescent="0.25">
      <c r="A182" s="5" t="s">
        <v>319</v>
      </c>
      <c r="B182" s="5" t="str">
        <f>"9"</f>
        <v>9</v>
      </c>
      <c r="C182" s="5" t="s">
        <v>328</v>
      </c>
      <c r="D182" s="5" t="s">
        <v>328</v>
      </c>
    </row>
    <row r="183" spans="1:4" x14ac:dyDescent="0.25">
      <c r="A183" s="5" t="s">
        <v>319</v>
      </c>
      <c r="B183" s="5" t="str">
        <f>"10"</f>
        <v>10</v>
      </c>
      <c r="C183" s="5" t="s">
        <v>329</v>
      </c>
      <c r="D183" s="5" t="s">
        <v>329</v>
      </c>
    </row>
    <row r="184" spans="1:4" x14ac:dyDescent="0.25">
      <c r="A184" s="7" t="s">
        <v>333</v>
      </c>
      <c r="B184" s="7" t="str">
        <f>"9999"</f>
        <v>9999</v>
      </c>
      <c r="C184" s="7" t="s">
        <v>332</v>
      </c>
      <c r="D184" s="7" t="s">
        <v>840</v>
      </c>
    </row>
    <row r="185" spans="1:4" x14ac:dyDescent="0.25">
      <c r="A185" s="5" t="s">
        <v>345</v>
      </c>
      <c r="B185" s="5" t="str">
        <f>"55"</f>
        <v>55</v>
      </c>
      <c r="C185" s="5" t="s">
        <v>349</v>
      </c>
      <c r="D185" s="5" t="s">
        <v>841</v>
      </c>
    </row>
    <row r="186" spans="1:4" x14ac:dyDescent="0.25">
      <c r="A186" s="5" t="s">
        <v>345</v>
      </c>
      <c r="B186" s="5" t="str">
        <f>"51"</f>
        <v>51</v>
      </c>
      <c r="C186" s="5" t="s">
        <v>346</v>
      </c>
      <c r="D186" s="5" t="s">
        <v>842</v>
      </c>
    </row>
    <row r="187" spans="1:4" x14ac:dyDescent="0.25">
      <c r="A187" s="5" t="s">
        <v>345</v>
      </c>
      <c r="B187" s="5" t="str">
        <f>"53"</f>
        <v>53</v>
      </c>
      <c r="C187" s="5" t="s">
        <v>347</v>
      </c>
      <c r="D187" s="5" t="s">
        <v>843</v>
      </c>
    </row>
    <row r="188" spans="1:4" x14ac:dyDescent="0.25">
      <c r="A188" s="5" t="s">
        <v>345</v>
      </c>
      <c r="B188" s="5" t="str">
        <f>"54"</f>
        <v>54</v>
      </c>
      <c r="C188" s="5" t="s">
        <v>348</v>
      </c>
      <c r="D188" s="5" t="s">
        <v>844</v>
      </c>
    </row>
    <row r="189" spans="1:4" x14ac:dyDescent="0.25">
      <c r="A189" s="7" t="s">
        <v>355</v>
      </c>
      <c r="B189" s="8" t="s">
        <v>262</v>
      </c>
      <c r="C189" s="7" t="s">
        <v>227</v>
      </c>
      <c r="D189" s="7" t="s">
        <v>834</v>
      </c>
    </row>
    <row r="190" spans="1:4" x14ac:dyDescent="0.25">
      <c r="A190" s="5" t="s">
        <v>354</v>
      </c>
      <c r="B190" s="5" t="s">
        <v>709</v>
      </c>
      <c r="C190" s="5" t="s">
        <v>725</v>
      </c>
      <c r="D190" s="5" t="s">
        <v>725</v>
      </c>
    </row>
    <row r="191" spans="1:4" x14ac:dyDescent="0.25">
      <c r="A191" s="5" t="s">
        <v>354</v>
      </c>
      <c r="B191" s="5" t="s">
        <v>726</v>
      </c>
      <c r="C191" s="5" t="s">
        <v>727</v>
      </c>
      <c r="D191" s="5" t="s">
        <v>727</v>
      </c>
    </row>
    <row r="192" spans="1:4" x14ac:dyDescent="0.25">
      <c r="A192" s="5" t="s">
        <v>354</v>
      </c>
      <c r="B192" s="5" t="s">
        <v>728</v>
      </c>
      <c r="C192" s="5" t="s">
        <v>729</v>
      </c>
      <c r="D192" s="5" t="s">
        <v>729</v>
      </c>
    </row>
    <row r="193" spans="1:4" x14ac:dyDescent="0.25">
      <c r="A193" s="5" t="s">
        <v>354</v>
      </c>
      <c r="B193" s="5" t="s">
        <v>730</v>
      </c>
      <c r="C193" s="5" t="s">
        <v>731</v>
      </c>
      <c r="D193" s="5" t="s">
        <v>731</v>
      </c>
    </row>
    <row r="194" spans="1:4" x14ac:dyDescent="0.25">
      <c r="A194" s="5" t="s">
        <v>354</v>
      </c>
      <c r="B194" s="5" t="s">
        <v>732</v>
      </c>
      <c r="C194" s="5" t="s">
        <v>733</v>
      </c>
      <c r="D194" s="5" t="s">
        <v>733</v>
      </c>
    </row>
    <row r="195" spans="1:4" x14ac:dyDescent="0.25">
      <c r="A195" s="5" t="s">
        <v>354</v>
      </c>
      <c r="B195" s="5" t="s">
        <v>734</v>
      </c>
      <c r="C195" s="5" t="s">
        <v>735</v>
      </c>
      <c r="D195" s="5" t="s">
        <v>735</v>
      </c>
    </row>
    <row r="196" spans="1:4" x14ac:dyDescent="0.25">
      <c r="A196" s="5" t="s">
        <v>354</v>
      </c>
      <c r="B196" s="5" t="s">
        <v>736</v>
      </c>
      <c r="C196" s="5" t="s">
        <v>737</v>
      </c>
      <c r="D196" s="5" t="s">
        <v>737</v>
      </c>
    </row>
    <row r="197" spans="1:4" x14ac:dyDescent="0.25">
      <c r="A197" s="5" t="s">
        <v>354</v>
      </c>
      <c r="B197" s="5" t="s">
        <v>738</v>
      </c>
      <c r="C197" s="5" t="s">
        <v>739</v>
      </c>
      <c r="D197" s="5" t="s">
        <v>739</v>
      </c>
    </row>
    <row r="198" spans="1:4" x14ac:dyDescent="0.25">
      <c r="A198" s="5" t="s">
        <v>354</v>
      </c>
      <c r="B198" s="5" t="s">
        <v>740</v>
      </c>
      <c r="C198" s="5" t="s">
        <v>741</v>
      </c>
      <c r="D198" s="5" t="s">
        <v>741</v>
      </c>
    </row>
    <row r="199" spans="1:4" x14ac:dyDescent="0.25">
      <c r="A199" s="5" t="s">
        <v>354</v>
      </c>
      <c r="B199" s="5" t="s">
        <v>742</v>
      </c>
      <c r="C199" s="5" t="s">
        <v>743</v>
      </c>
      <c r="D199" s="5" t="s">
        <v>743</v>
      </c>
    </row>
    <row r="200" spans="1:4" x14ac:dyDescent="0.25">
      <c r="A200" s="5" t="s">
        <v>354</v>
      </c>
      <c r="B200" s="5" t="s">
        <v>744</v>
      </c>
      <c r="C200" s="5" t="s">
        <v>745</v>
      </c>
      <c r="D200" s="5" t="s">
        <v>745</v>
      </c>
    </row>
    <row r="201" spans="1:4" x14ac:dyDescent="0.25">
      <c r="A201" s="5" t="s">
        <v>354</v>
      </c>
      <c r="B201" s="5" t="s">
        <v>746</v>
      </c>
      <c r="C201" s="5" t="s">
        <v>747</v>
      </c>
      <c r="D201" s="5" t="s">
        <v>747</v>
      </c>
    </row>
    <row r="202" spans="1:4" x14ac:dyDescent="0.25">
      <c r="A202" s="5" t="s">
        <v>354</v>
      </c>
      <c r="B202" s="5" t="s">
        <v>748</v>
      </c>
      <c r="C202" s="5" t="s">
        <v>749</v>
      </c>
      <c r="D202" s="5" t="s">
        <v>749</v>
      </c>
    </row>
    <row r="203" spans="1:4" x14ac:dyDescent="0.25">
      <c r="A203" s="5" t="s">
        <v>354</v>
      </c>
      <c r="B203" s="5" t="s">
        <v>61</v>
      </c>
      <c r="C203" s="5" t="s">
        <v>367</v>
      </c>
      <c r="D203" s="5" t="s">
        <v>750</v>
      </c>
    </row>
    <row r="204" spans="1:4" x14ac:dyDescent="0.25">
      <c r="A204" s="7" t="s">
        <v>356</v>
      </c>
      <c r="B204" s="7" t="str">
        <f>"999"</f>
        <v>999</v>
      </c>
      <c r="C204" s="7" t="s">
        <v>357</v>
      </c>
      <c r="D204" s="7" t="s">
        <v>845</v>
      </c>
    </row>
    <row r="205" spans="1:4" x14ac:dyDescent="0.25">
      <c r="A205" s="5" t="s">
        <v>362</v>
      </c>
      <c r="B205" s="5" t="str">
        <f>"4"</f>
        <v>4</v>
      </c>
      <c r="C205" s="5" t="s">
        <v>349</v>
      </c>
      <c r="D205" s="5" t="s">
        <v>841</v>
      </c>
    </row>
    <row r="206" spans="1:4" x14ac:dyDescent="0.25">
      <c r="A206" s="5" t="s">
        <v>362</v>
      </c>
      <c r="B206" s="5" t="str">
        <f>"1"</f>
        <v>1</v>
      </c>
      <c r="C206" s="5" t="s">
        <v>346</v>
      </c>
      <c r="D206" s="5" t="s">
        <v>842</v>
      </c>
    </row>
    <row r="207" spans="1:4" x14ac:dyDescent="0.25">
      <c r="A207" s="5" t="s">
        <v>362</v>
      </c>
      <c r="B207" s="5" t="str">
        <f>"2"</f>
        <v>2</v>
      </c>
      <c r="C207" s="5" t="s">
        <v>347</v>
      </c>
      <c r="D207" s="5" t="s">
        <v>843</v>
      </c>
    </row>
    <row r="208" spans="1:4" x14ac:dyDescent="0.25">
      <c r="A208" s="5" t="s">
        <v>362</v>
      </c>
      <c r="B208" s="5" t="str">
        <f>"3"</f>
        <v>3</v>
      </c>
      <c r="C208" s="5" t="s">
        <v>348</v>
      </c>
      <c r="D208" s="5" t="s">
        <v>844</v>
      </c>
    </row>
    <row r="209" spans="1:4" x14ac:dyDescent="0.25">
      <c r="A209" s="7" t="s">
        <v>704</v>
      </c>
      <c r="B209" s="7" t="str">
        <f>"1"</f>
        <v>1</v>
      </c>
      <c r="C209" s="7" t="s">
        <v>705</v>
      </c>
      <c r="D209" s="7" t="s">
        <v>846</v>
      </c>
    </row>
    <row r="210" spans="1:4" x14ac:dyDescent="0.25">
      <c r="A210" s="7" t="s">
        <v>704</v>
      </c>
      <c r="B210" s="7" t="str">
        <f>"2"</f>
        <v>2</v>
      </c>
      <c r="C210" s="7" t="s">
        <v>706</v>
      </c>
      <c r="D210" s="7" t="s">
        <v>847</v>
      </c>
    </row>
    <row r="211" spans="1:4" x14ac:dyDescent="0.25">
      <c r="A211" s="7" t="s">
        <v>704</v>
      </c>
      <c r="B211" s="7" t="str">
        <f>"9"</f>
        <v>9</v>
      </c>
      <c r="C211" s="7" t="s">
        <v>707</v>
      </c>
      <c r="D211" s="7" t="s">
        <v>848</v>
      </c>
    </row>
    <row r="212" spans="1:4" x14ac:dyDescent="0.25">
      <c r="A212" s="7" t="s">
        <v>704</v>
      </c>
      <c r="B212" s="7" t="str">
        <f>"99"</f>
        <v>99</v>
      </c>
      <c r="C212" s="7" t="s">
        <v>39</v>
      </c>
      <c r="D212" s="7" t="s">
        <v>159</v>
      </c>
    </row>
    <row r="213" spans="1:4" x14ac:dyDescent="0.25">
      <c r="A213" s="5" t="s">
        <v>708</v>
      </c>
      <c r="B213" s="5" t="s">
        <v>710</v>
      </c>
      <c r="C213" s="5" t="s">
        <v>710</v>
      </c>
      <c r="D213" s="5" t="s">
        <v>710</v>
      </c>
    </row>
    <row r="214" spans="1:4" x14ac:dyDescent="0.25">
      <c r="A214" s="5" t="s">
        <v>708</v>
      </c>
      <c r="B214" s="5" t="s">
        <v>763</v>
      </c>
      <c r="C214" s="5" t="s">
        <v>763</v>
      </c>
      <c r="D214" s="5" t="s">
        <v>763</v>
      </c>
    </row>
    <row r="215" spans="1:4" x14ac:dyDescent="0.25">
      <c r="A215" s="5" t="s">
        <v>708</v>
      </c>
      <c r="B215" s="5" t="s">
        <v>764</v>
      </c>
      <c r="C215" s="5" t="s">
        <v>764</v>
      </c>
      <c r="D215" s="5" t="s">
        <v>764</v>
      </c>
    </row>
    <row r="216" spans="1:4" x14ac:dyDescent="0.25">
      <c r="A216" s="5" t="s">
        <v>708</v>
      </c>
      <c r="B216" s="5" t="s">
        <v>765</v>
      </c>
      <c r="C216" s="5" t="s">
        <v>765</v>
      </c>
      <c r="D216" s="5" t="s">
        <v>765</v>
      </c>
    </row>
    <row r="217" spans="1:4" x14ac:dyDescent="0.25">
      <c r="A217" s="5" t="s">
        <v>708</v>
      </c>
      <c r="B217" s="5" t="s">
        <v>766</v>
      </c>
      <c r="C217" s="5" t="s">
        <v>766</v>
      </c>
      <c r="D217" s="5" t="s">
        <v>766</v>
      </c>
    </row>
    <row r="218" spans="1:4" x14ac:dyDescent="0.25">
      <c r="A218" s="5" t="s">
        <v>708</v>
      </c>
      <c r="B218" s="5" t="s">
        <v>767</v>
      </c>
      <c r="C218" s="5" t="s">
        <v>767</v>
      </c>
      <c r="D218" s="5" t="s">
        <v>767</v>
      </c>
    </row>
    <row r="219" spans="1:4" x14ac:dyDescent="0.25">
      <c r="A219" s="5" t="s">
        <v>708</v>
      </c>
      <c r="B219" s="5" t="s">
        <v>768</v>
      </c>
      <c r="C219" s="5" t="s">
        <v>768</v>
      </c>
      <c r="D219" s="5" t="s">
        <v>768</v>
      </c>
    </row>
    <row r="220" spans="1:4" x14ac:dyDescent="0.25">
      <c r="A220" s="5" t="s">
        <v>708</v>
      </c>
      <c r="B220" s="5" t="s">
        <v>769</v>
      </c>
      <c r="C220" s="5" t="s">
        <v>769</v>
      </c>
      <c r="D220" s="5" t="s">
        <v>769</v>
      </c>
    </row>
    <row r="221" spans="1:4" x14ac:dyDescent="0.25">
      <c r="A221" s="7" t="s">
        <v>795</v>
      </c>
      <c r="B221" s="7" t="s">
        <v>61</v>
      </c>
      <c r="C221" s="7" t="s">
        <v>39</v>
      </c>
      <c r="D221" s="7" t="s">
        <v>159</v>
      </c>
    </row>
    <row r="222" spans="1:4" x14ac:dyDescent="0.25">
      <c r="A222" s="29" t="s">
        <v>721</v>
      </c>
      <c r="B222" s="5" t="s">
        <v>193</v>
      </c>
      <c r="C222" s="5" t="s">
        <v>722</v>
      </c>
      <c r="D222" s="5" t="s">
        <v>849</v>
      </c>
    </row>
    <row r="223" spans="1:4" x14ac:dyDescent="0.25">
      <c r="A223" s="7" t="s">
        <v>770</v>
      </c>
      <c r="B223" s="7" t="str">
        <f>"88888"</f>
        <v>88888</v>
      </c>
      <c r="C223" s="7" t="s">
        <v>706</v>
      </c>
      <c r="D223" s="7" t="s">
        <v>847</v>
      </c>
    </row>
    <row r="224" spans="1:4" x14ac:dyDescent="0.25">
      <c r="A224" s="7" t="s">
        <v>770</v>
      </c>
      <c r="B224" s="7" t="str">
        <f>"99999"</f>
        <v>99999</v>
      </c>
      <c r="C224" s="7" t="s">
        <v>39</v>
      </c>
      <c r="D224" s="7" t="s">
        <v>159</v>
      </c>
    </row>
    <row r="225" spans="1:4" x14ac:dyDescent="0.25">
      <c r="A225" s="5" t="s">
        <v>805</v>
      </c>
      <c r="B225" s="5" t="str">
        <f>"10"</f>
        <v>10</v>
      </c>
      <c r="C225" s="32" t="s">
        <v>806</v>
      </c>
      <c r="D225" s="32" t="s">
        <v>806</v>
      </c>
    </row>
    <row r="226" spans="1:4" x14ac:dyDescent="0.25">
      <c r="A226" s="5" t="s">
        <v>805</v>
      </c>
      <c r="B226" s="5" t="str">
        <f>"9"</f>
        <v>9</v>
      </c>
      <c r="C226" s="33" t="s">
        <v>807</v>
      </c>
      <c r="D226" s="33" t="s">
        <v>807</v>
      </c>
    </row>
    <row r="227" spans="1:4" x14ac:dyDescent="0.25">
      <c r="A227" s="5" t="s">
        <v>805</v>
      </c>
      <c r="B227" s="5" t="str">
        <f>"13"</f>
        <v>13</v>
      </c>
      <c r="C227" s="33" t="s">
        <v>808</v>
      </c>
      <c r="D227" s="33" t="s">
        <v>808</v>
      </c>
    </row>
    <row r="228" spans="1:4" x14ac:dyDescent="0.25">
      <c r="A228" s="5" t="s">
        <v>805</v>
      </c>
      <c r="B228" s="5" t="str">
        <f>"7"</f>
        <v>7</v>
      </c>
      <c r="C228" s="33" t="s">
        <v>809</v>
      </c>
      <c r="D228" s="33" t="s">
        <v>809</v>
      </c>
    </row>
    <row r="229" spans="1:4" x14ac:dyDescent="0.25">
      <c r="A229" s="5" t="s">
        <v>805</v>
      </c>
      <c r="B229" s="5" t="str">
        <f>"5"</f>
        <v>5</v>
      </c>
      <c r="C229" s="33" t="s">
        <v>810</v>
      </c>
      <c r="D229" s="33" t="s">
        <v>810</v>
      </c>
    </row>
    <row r="230" spans="1:4" x14ac:dyDescent="0.25">
      <c r="A230" s="5" t="s">
        <v>805</v>
      </c>
      <c r="B230" s="5" t="str">
        <f>"8"</f>
        <v>8</v>
      </c>
      <c r="C230" s="33" t="s">
        <v>811</v>
      </c>
      <c r="D230" s="33" t="s">
        <v>811</v>
      </c>
    </row>
    <row r="231" spans="1:4" x14ac:dyDescent="0.25">
      <c r="A231" s="5" t="s">
        <v>805</v>
      </c>
      <c r="B231" s="5" t="str">
        <f>"11"</f>
        <v>11</v>
      </c>
      <c r="C231" s="33" t="s">
        <v>812</v>
      </c>
      <c r="D231" s="33" t="s">
        <v>812</v>
      </c>
    </row>
    <row r="232" spans="1:4" x14ac:dyDescent="0.25">
      <c r="A232" s="5" t="s">
        <v>805</v>
      </c>
      <c r="B232" s="5" t="str">
        <f>"1"</f>
        <v>1</v>
      </c>
      <c r="C232" s="33" t="s">
        <v>813</v>
      </c>
      <c r="D232" s="33" t="s">
        <v>813</v>
      </c>
    </row>
    <row r="233" spans="1:4" x14ac:dyDescent="0.25">
      <c r="A233" s="5" t="s">
        <v>805</v>
      </c>
      <c r="B233" s="5" t="str">
        <f>"4"</f>
        <v>4</v>
      </c>
      <c r="C233" s="33" t="s">
        <v>814</v>
      </c>
      <c r="D233" s="33" t="s">
        <v>814</v>
      </c>
    </row>
    <row r="234" spans="1:4" x14ac:dyDescent="0.25">
      <c r="A234" s="5" t="s">
        <v>805</v>
      </c>
      <c r="B234" s="5" t="str">
        <f>"6"</f>
        <v>6</v>
      </c>
      <c r="C234" s="33" t="s">
        <v>815</v>
      </c>
      <c r="D234" s="33" t="s">
        <v>815</v>
      </c>
    </row>
    <row r="235" spans="1:4" x14ac:dyDescent="0.25">
      <c r="A235" s="5" t="s">
        <v>805</v>
      </c>
      <c r="B235" s="5" t="str">
        <f>"2"</f>
        <v>2</v>
      </c>
      <c r="C235" s="33" t="s">
        <v>816</v>
      </c>
      <c r="D235" s="33" t="s">
        <v>816</v>
      </c>
    </row>
    <row r="236" spans="1:4" x14ac:dyDescent="0.25">
      <c r="A236" s="5" t="s">
        <v>805</v>
      </c>
      <c r="B236" s="5" t="str">
        <f>"14"</f>
        <v>14</v>
      </c>
      <c r="C236" s="33" t="s">
        <v>817</v>
      </c>
      <c r="D236" s="33" t="s">
        <v>817</v>
      </c>
    </row>
    <row r="237" spans="1:4" x14ac:dyDescent="0.25">
      <c r="A237" s="5" t="s">
        <v>805</v>
      </c>
      <c r="B237" s="5" t="str">
        <f>"12"</f>
        <v>12</v>
      </c>
      <c r="C237" s="33" t="s">
        <v>818</v>
      </c>
      <c r="D237" s="33" t="s">
        <v>818</v>
      </c>
    </row>
    <row r="238" spans="1:4" x14ac:dyDescent="0.25">
      <c r="A238" s="5" t="s">
        <v>805</v>
      </c>
      <c r="B238" s="5" t="str">
        <f>"3"</f>
        <v>3</v>
      </c>
      <c r="C238" s="33" t="s">
        <v>819</v>
      </c>
      <c r="D238" s="33" t="s">
        <v>819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C4F0F-BFC8-4609-90AE-137765AD6084}">
  <dimension ref="A1:C2"/>
  <sheetViews>
    <sheetView workbookViewId="0">
      <selection activeCell="A3" sqref="A3"/>
    </sheetView>
  </sheetViews>
  <sheetFormatPr defaultRowHeight="15" x14ac:dyDescent="0.25"/>
  <cols>
    <col min="1" max="1" width="16.7109375" bestFit="1" customWidth="1"/>
    <col min="2" max="2" width="47.5703125" bestFit="1" customWidth="1"/>
    <col min="3" max="3" width="26.140625" bestFit="1" customWidth="1"/>
  </cols>
  <sheetData>
    <row r="1" spans="1:3" x14ac:dyDescent="0.25">
      <c r="A1" t="s">
        <v>41</v>
      </c>
      <c r="B1" t="s">
        <v>27</v>
      </c>
      <c r="C1" t="s">
        <v>175</v>
      </c>
    </row>
    <row r="2" spans="1:3" x14ac:dyDescent="0.25">
      <c r="A2" t="s">
        <v>63</v>
      </c>
      <c r="B2" t="s">
        <v>123</v>
      </c>
      <c r="C2" t="s">
        <v>176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B7104-0CF4-465A-808C-30895389A8B5}">
  <dimension ref="A1:D8"/>
  <sheetViews>
    <sheetView workbookViewId="0">
      <selection activeCell="A7" sqref="A7"/>
    </sheetView>
  </sheetViews>
  <sheetFormatPr defaultRowHeight="15" x14ac:dyDescent="0.25"/>
  <cols>
    <col min="1" max="1" width="26" customWidth="1"/>
    <col min="3" max="3" width="12.85546875" bestFit="1" customWidth="1"/>
    <col min="4" max="4" width="34.140625" bestFit="1" customWidth="1"/>
  </cols>
  <sheetData>
    <row r="1" spans="1:4" x14ac:dyDescent="0.25">
      <c r="A1" s="2" t="s">
        <v>47</v>
      </c>
      <c r="B1" s="2" t="s">
        <v>7</v>
      </c>
      <c r="C1" s="2" t="s">
        <v>48</v>
      </c>
      <c r="D1" s="2" t="s">
        <v>175</v>
      </c>
    </row>
    <row r="2" spans="1:4" x14ac:dyDescent="0.25">
      <c r="A2" s="30" t="s">
        <v>791</v>
      </c>
      <c r="B2" s="28" t="s">
        <v>796</v>
      </c>
      <c r="C2" s="30"/>
      <c r="D2" s="28" t="s">
        <v>797</v>
      </c>
    </row>
    <row r="3" spans="1:4" x14ac:dyDescent="0.25">
      <c r="A3" s="28" t="s">
        <v>793</v>
      </c>
      <c r="B3" s="2" t="s">
        <v>44</v>
      </c>
      <c r="D3" t="s">
        <v>798</v>
      </c>
    </row>
    <row r="4" spans="1:4" x14ac:dyDescent="0.25">
      <c r="A4" s="2" t="s">
        <v>49</v>
      </c>
      <c r="B4" s="2" t="s">
        <v>44</v>
      </c>
      <c r="C4" s="2" t="s">
        <v>20</v>
      </c>
      <c r="D4" s="2" t="s">
        <v>265</v>
      </c>
    </row>
    <row r="5" spans="1:4" x14ac:dyDescent="0.25">
      <c r="A5" s="2"/>
      <c r="B5" s="2"/>
    </row>
    <row r="6" spans="1:4" x14ac:dyDescent="0.25">
      <c r="A6" s="2"/>
      <c r="B6" s="2"/>
    </row>
    <row r="7" spans="1:4" x14ac:dyDescent="0.25">
      <c r="A7" s="2"/>
      <c r="B7" s="2"/>
    </row>
    <row r="8" spans="1:4" x14ac:dyDescent="0.25">
      <c r="A8" s="2"/>
      <c r="B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55335-AC2E-46D7-A127-46FEF28BC146}">
  <dimension ref="A1:D179"/>
  <sheetViews>
    <sheetView topLeftCell="A98" zoomScaleNormal="100" workbookViewId="0">
      <selection activeCell="A109" sqref="A1:C1048576"/>
    </sheetView>
  </sheetViews>
  <sheetFormatPr defaultRowHeight="15" x14ac:dyDescent="0.25"/>
  <cols>
    <col min="1" max="1" width="14.28515625" bestFit="1" customWidth="1"/>
    <col min="2" max="2" width="21.140625" bestFit="1" customWidth="1"/>
    <col min="3" max="3" width="16.7109375" bestFit="1" customWidth="1"/>
    <col min="4" max="4" width="10.28515625" bestFit="1" customWidth="1"/>
    <col min="8" max="8" width="10" bestFit="1" customWidth="1"/>
  </cols>
  <sheetData>
    <row r="1" spans="1:4" x14ac:dyDescent="0.25">
      <c r="A1" t="s">
        <v>11</v>
      </c>
      <c r="B1" t="s">
        <v>7</v>
      </c>
      <c r="C1" t="s">
        <v>229</v>
      </c>
      <c r="D1" t="s">
        <v>24</v>
      </c>
    </row>
    <row r="2" spans="1:4" x14ac:dyDescent="0.25">
      <c r="A2" s="12" t="s">
        <v>266</v>
      </c>
      <c r="B2" s="12" t="s">
        <v>19</v>
      </c>
      <c r="C2" s="12" t="b">
        <v>0</v>
      </c>
    </row>
    <row r="3" spans="1:4" x14ac:dyDescent="0.25">
      <c r="A3" s="12" t="s">
        <v>821</v>
      </c>
      <c r="B3" s="12" t="s">
        <v>35</v>
      </c>
      <c r="C3" s="12" t="b">
        <v>0</v>
      </c>
    </row>
    <row r="4" spans="1:4" x14ac:dyDescent="0.25">
      <c r="A4" s="12" t="s">
        <v>196</v>
      </c>
      <c r="B4" s="12" t="s">
        <v>35</v>
      </c>
      <c r="C4" s="12" t="b">
        <v>0</v>
      </c>
    </row>
    <row r="5" spans="1:4" x14ac:dyDescent="0.25">
      <c r="A5" s="13" t="s">
        <v>267</v>
      </c>
      <c r="B5" s="12" t="s">
        <v>268</v>
      </c>
      <c r="C5" s="12" t="b">
        <v>0</v>
      </c>
    </row>
    <row r="6" spans="1:4" x14ac:dyDescent="0.25">
      <c r="A6" s="13" t="s">
        <v>269</v>
      </c>
      <c r="B6" s="12" t="s">
        <v>268</v>
      </c>
      <c r="C6" s="12" t="b">
        <v>0</v>
      </c>
    </row>
    <row r="7" spans="1:4" x14ac:dyDescent="0.25">
      <c r="A7" s="12" t="s">
        <v>270</v>
      </c>
      <c r="B7" s="12" t="s">
        <v>8</v>
      </c>
      <c r="C7" s="12" t="b">
        <v>0</v>
      </c>
    </row>
    <row r="8" spans="1:4" x14ac:dyDescent="0.25">
      <c r="A8" s="12" t="s">
        <v>271</v>
      </c>
      <c r="B8" s="12" t="s">
        <v>8</v>
      </c>
      <c r="C8" s="12" t="b">
        <v>0</v>
      </c>
    </row>
    <row r="9" spans="1:4" x14ac:dyDescent="0.25">
      <c r="A9" s="12" t="s">
        <v>272</v>
      </c>
      <c r="B9" s="12" t="s">
        <v>8</v>
      </c>
      <c r="C9" s="12" t="b">
        <v>0</v>
      </c>
    </row>
    <row r="10" spans="1:4" x14ac:dyDescent="0.25">
      <c r="A10" s="12" t="s">
        <v>180</v>
      </c>
      <c r="B10" s="12" t="s">
        <v>19</v>
      </c>
      <c r="C10" s="12" t="b">
        <v>0</v>
      </c>
    </row>
    <row r="11" spans="1:4" x14ac:dyDescent="0.25">
      <c r="A11" s="13" t="s">
        <v>692</v>
      </c>
      <c r="B11" s="13" t="s">
        <v>19</v>
      </c>
      <c r="C11" s="13" t="b">
        <v>0</v>
      </c>
    </row>
    <row r="12" spans="1:4" x14ac:dyDescent="0.25">
      <c r="A12" s="13" t="s">
        <v>758</v>
      </c>
      <c r="B12" s="13" t="s">
        <v>8</v>
      </c>
      <c r="C12" s="13" t="b">
        <v>0</v>
      </c>
    </row>
    <row r="13" spans="1:4" x14ac:dyDescent="0.25">
      <c r="A13" s="13" t="s">
        <v>273</v>
      </c>
      <c r="B13" s="12" t="s">
        <v>9</v>
      </c>
      <c r="C13" s="12" t="b">
        <v>0</v>
      </c>
    </row>
    <row r="14" spans="1:4" x14ac:dyDescent="0.25">
      <c r="A14" s="13" t="s">
        <v>274</v>
      </c>
      <c r="B14" s="12" t="s">
        <v>9</v>
      </c>
      <c r="C14" s="12" t="b">
        <v>0</v>
      </c>
    </row>
    <row r="15" spans="1:4" x14ac:dyDescent="0.25">
      <c r="A15" s="13" t="s">
        <v>275</v>
      </c>
      <c r="B15" s="12" t="s">
        <v>9</v>
      </c>
      <c r="C15" s="12" t="b">
        <v>0</v>
      </c>
    </row>
    <row r="16" spans="1:4" x14ac:dyDescent="0.25">
      <c r="A16" s="13" t="s">
        <v>276</v>
      </c>
      <c r="B16" s="12" t="s">
        <v>35</v>
      </c>
      <c r="C16" s="12" t="b">
        <v>0</v>
      </c>
    </row>
    <row r="17" spans="1:3" x14ac:dyDescent="0.25">
      <c r="A17" s="13" t="s">
        <v>277</v>
      </c>
      <c r="B17" s="12" t="s">
        <v>35</v>
      </c>
      <c r="C17" s="12" t="b">
        <v>0</v>
      </c>
    </row>
    <row r="18" spans="1:3" x14ac:dyDescent="0.25">
      <c r="A18" s="13" t="s">
        <v>278</v>
      </c>
      <c r="B18" s="12" t="s">
        <v>268</v>
      </c>
      <c r="C18" s="12" t="b">
        <v>0</v>
      </c>
    </row>
    <row r="19" spans="1:3" x14ac:dyDescent="0.25">
      <c r="A19" s="13" t="s">
        <v>279</v>
      </c>
      <c r="B19" s="12" t="s">
        <v>35</v>
      </c>
      <c r="C19" s="12" t="b">
        <v>0</v>
      </c>
    </row>
    <row r="20" spans="1:3" x14ac:dyDescent="0.25">
      <c r="A20" s="13" t="s">
        <v>280</v>
      </c>
      <c r="B20" s="12" t="s">
        <v>268</v>
      </c>
      <c r="C20" s="12" t="b">
        <v>0</v>
      </c>
    </row>
    <row r="21" spans="1:3" x14ac:dyDescent="0.25">
      <c r="A21" s="12" t="s">
        <v>281</v>
      </c>
      <c r="B21" s="12" t="s">
        <v>19</v>
      </c>
      <c r="C21" s="12" t="b">
        <v>0</v>
      </c>
    </row>
    <row r="22" spans="1:3" x14ac:dyDescent="0.25">
      <c r="A22" s="12" t="s">
        <v>759</v>
      </c>
      <c r="B22" s="12" t="s">
        <v>8</v>
      </c>
      <c r="C22" s="12" t="b">
        <v>0</v>
      </c>
    </row>
    <row r="23" spans="1:3" x14ac:dyDescent="0.25">
      <c r="A23" s="12" t="s">
        <v>760</v>
      </c>
      <c r="B23" s="12" t="s">
        <v>8</v>
      </c>
      <c r="C23" s="12" t="b">
        <v>0</v>
      </c>
    </row>
    <row r="24" spans="1:3" x14ac:dyDescent="0.25">
      <c r="A24" s="12" t="s">
        <v>757</v>
      </c>
      <c r="B24" s="12" t="s">
        <v>8</v>
      </c>
      <c r="C24" s="12" t="b">
        <v>0</v>
      </c>
    </row>
    <row r="25" spans="1:3" x14ac:dyDescent="0.25">
      <c r="A25" s="12" t="s">
        <v>822</v>
      </c>
      <c r="B25" s="12" t="s">
        <v>35</v>
      </c>
      <c r="C25" s="12" t="b">
        <v>0</v>
      </c>
    </row>
    <row r="26" spans="1:3" x14ac:dyDescent="0.25">
      <c r="A26" s="12" t="s">
        <v>282</v>
      </c>
      <c r="B26" s="12" t="s">
        <v>19</v>
      </c>
      <c r="C26" s="12" t="b">
        <v>0</v>
      </c>
    </row>
    <row r="27" spans="1:3" x14ac:dyDescent="0.25">
      <c r="A27" s="12" t="s">
        <v>283</v>
      </c>
      <c r="B27" s="12" t="s">
        <v>20</v>
      </c>
      <c r="C27" s="12" t="b">
        <v>0</v>
      </c>
    </row>
    <row r="28" spans="1:3" x14ac:dyDescent="0.25">
      <c r="A28" s="12" t="s">
        <v>284</v>
      </c>
      <c r="B28" s="12" t="s">
        <v>9</v>
      </c>
      <c r="C28" s="12" t="b">
        <v>0</v>
      </c>
    </row>
    <row r="29" spans="1:3" x14ac:dyDescent="0.25">
      <c r="A29" s="12" t="s">
        <v>285</v>
      </c>
      <c r="B29" s="12" t="s">
        <v>19</v>
      </c>
      <c r="C29" s="12" t="b">
        <v>0</v>
      </c>
    </row>
    <row r="30" spans="1:3" x14ac:dyDescent="0.25">
      <c r="A30" s="12" t="s">
        <v>286</v>
      </c>
      <c r="B30" s="12" t="s">
        <v>8</v>
      </c>
      <c r="C30" s="12" t="b">
        <v>0</v>
      </c>
    </row>
    <row r="31" spans="1:3" x14ac:dyDescent="0.25">
      <c r="A31" s="12" t="s">
        <v>638</v>
      </c>
      <c r="B31" s="12" t="s">
        <v>8</v>
      </c>
      <c r="C31" s="12" t="b">
        <v>0</v>
      </c>
    </row>
    <row r="32" spans="1:3" x14ac:dyDescent="0.25">
      <c r="A32" s="12" t="s">
        <v>287</v>
      </c>
      <c r="B32" s="12" t="s">
        <v>19</v>
      </c>
      <c r="C32" s="12" t="b">
        <v>0</v>
      </c>
    </row>
    <row r="33" spans="1:3" x14ac:dyDescent="0.25">
      <c r="A33" s="12" t="s">
        <v>53</v>
      </c>
      <c r="B33" s="12" t="s">
        <v>35</v>
      </c>
      <c r="C33" s="12" t="b">
        <v>0</v>
      </c>
    </row>
    <row r="34" spans="1:3" x14ac:dyDescent="0.25">
      <c r="A34" s="13" t="s">
        <v>288</v>
      </c>
      <c r="B34" s="12" t="s">
        <v>9</v>
      </c>
      <c r="C34" s="12" t="b">
        <v>0</v>
      </c>
    </row>
    <row r="35" spans="1:3" x14ac:dyDescent="0.25">
      <c r="A35" s="12" t="s">
        <v>289</v>
      </c>
      <c r="B35" s="12" t="s">
        <v>19</v>
      </c>
      <c r="C35" s="12" t="b">
        <v>0</v>
      </c>
    </row>
    <row r="36" spans="1:3" x14ac:dyDescent="0.25">
      <c r="A36" s="12" t="s">
        <v>290</v>
      </c>
      <c r="B36" s="12" t="s">
        <v>8</v>
      </c>
      <c r="C36" s="12" t="b">
        <v>0</v>
      </c>
    </row>
    <row r="37" spans="1:3" x14ac:dyDescent="0.25">
      <c r="A37" s="12" t="s">
        <v>291</v>
      </c>
      <c r="B37" s="12" t="s">
        <v>8</v>
      </c>
      <c r="C37" s="12" t="b">
        <v>0</v>
      </c>
    </row>
    <row r="38" spans="1:3" x14ac:dyDescent="0.25">
      <c r="A38" s="12" t="s">
        <v>292</v>
      </c>
      <c r="B38" s="12" t="s">
        <v>8</v>
      </c>
      <c r="C38" s="12" t="b">
        <v>0</v>
      </c>
    </row>
    <row r="39" spans="1:3" x14ac:dyDescent="0.25">
      <c r="A39" s="12" t="s">
        <v>293</v>
      </c>
      <c r="B39" s="12" t="s">
        <v>268</v>
      </c>
      <c r="C39" s="12" t="b">
        <v>0</v>
      </c>
    </row>
    <row r="40" spans="1:3" x14ac:dyDescent="0.25">
      <c r="A40" s="13" t="s">
        <v>294</v>
      </c>
      <c r="B40" s="12" t="s">
        <v>20</v>
      </c>
      <c r="C40" s="12" t="b">
        <v>0</v>
      </c>
    </row>
    <row r="41" spans="1:3" x14ac:dyDescent="0.25">
      <c r="A41" s="12" t="s">
        <v>295</v>
      </c>
      <c r="B41" s="12" t="s">
        <v>9</v>
      </c>
      <c r="C41" s="12" t="b">
        <v>0</v>
      </c>
    </row>
    <row r="42" spans="1:3" x14ac:dyDescent="0.25">
      <c r="A42" s="12" t="s">
        <v>214</v>
      </c>
      <c r="B42" s="12" t="s">
        <v>35</v>
      </c>
      <c r="C42" s="12" t="b">
        <v>0</v>
      </c>
    </row>
    <row r="43" spans="1:3" x14ac:dyDescent="0.25">
      <c r="A43" s="12" t="s">
        <v>338</v>
      </c>
      <c r="B43" s="12" t="s">
        <v>8</v>
      </c>
      <c r="C43" s="12" t="b">
        <v>0</v>
      </c>
    </row>
    <row r="44" spans="1:3" x14ac:dyDescent="0.25">
      <c r="A44" s="13" t="s">
        <v>296</v>
      </c>
      <c r="B44" s="12" t="s">
        <v>20</v>
      </c>
      <c r="C44" s="12" t="b">
        <v>0</v>
      </c>
    </row>
    <row r="45" spans="1:3" x14ac:dyDescent="0.25">
      <c r="A45" s="13" t="s">
        <v>297</v>
      </c>
      <c r="B45" s="12" t="s">
        <v>20</v>
      </c>
      <c r="C45" s="12" t="b">
        <v>0</v>
      </c>
    </row>
    <row r="46" spans="1:3" x14ac:dyDescent="0.25">
      <c r="A46" s="13" t="s">
        <v>778</v>
      </c>
      <c r="B46" s="12" t="s">
        <v>19</v>
      </c>
      <c r="C46" s="12" t="b">
        <v>0</v>
      </c>
    </row>
    <row r="47" spans="1:3" x14ac:dyDescent="0.25">
      <c r="A47" s="12" t="s">
        <v>298</v>
      </c>
      <c r="B47" s="12" t="s">
        <v>9</v>
      </c>
      <c r="C47" s="12" t="b">
        <v>0</v>
      </c>
    </row>
    <row r="48" spans="1:3" x14ac:dyDescent="0.25">
      <c r="A48" s="12" t="s">
        <v>299</v>
      </c>
      <c r="B48" s="12" t="s">
        <v>8</v>
      </c>
      <c r="C48" s="12" t="b">
        <v>0</v>
      </c>
    </row>
    <row r="49" spans="1:3" x14ac:dyDescent="0.25">
      <c r="A49" s="12" t="s">
        <v>300</v>
      </c>
      <c r="B49" s="12" t="s">
        <v>9</v>
      </c>
      <c r="C49" s="12" t="b">
        <v>0</v>
      </c>
    </row>
    <row r="50" spans="1:3" x14ac:dyDescent="0.25">
      <c r="A50" s="12" t="s">
        <v>301</v>
      </c>
      <c r="B50" s="12" t="s">
        <v>8</v>
      </c>
      <c r="C50" s="12" t="b">
        <v>0</v>
      </c>
    </row>
    <row r="51" spans="1:3" x14ac:dyDescent="0.25">
      <c r="A51" s="12" t="s">
        <v>302</v>
      </c>
      <c r="B51" s="12" t="s">
        <v>19</v>
      </c>
      <c r="C51" s="12" t="b">
        <v>0</v>
      </c>
    </row>
    <row r="52" spans="1:3" x14ac:dyDescent="0.25">
      <c r="A52" s="12" t="s">
        <v>303</v>
      </c>
      <c r="B52" s="12" t="s">
        <v>19</v>
      </c>
      <c r="C52" s="12" t="b">
        <v>0</v>
      </c>
    </row>
    <row r="53" spans="1:3" x14ac:dyDescent="0.25">
      <c r="A53" s="12" t="s">
        <v>304</v>
      </c>
      <c r="B53" s="12" t="s">
        <v>19</v>
      </c>
      <c r="C53" s="12" t="b">
        <v>0</v>
      </c>
    </row>
    <row r="54" spans="1:3" x14ac:dyDescent="0.25">
      <c r="A54" s="12" t="s">
        <v>305</v>
      </c>
      <c r="B54" s="12" t="s">
        <v>268</v>
      </c>
      <c r="C54" s="12" t="b">
        <v>0</v>
      </c>
    </row>
    <row r="55" spans="1:3" x14ac:dyDescent="0.25">
      <c r="A55" s="12" t="s">
        <v>693</v>
      </c>
      <c r="B55" s="12" t="s">
        <v>9</v>
      </c>
      <c r="C55" s="12" t="b">
        <v>0</v>
      </c>
    </row>
    <row r="56" spans="1:3" x14ac:dyDescent="0.25">
      <c r="A56" s="13" t="s">
        <v>306</v>
      </c>
      <c r="B56" s="12" t="s">
        <v>20</v>
      </c>
      <c r="C56" s="12" t="b">
        <v>0</v>
      </c>
    </row>
    <row r="57" spans="1:3" x14ac:dyDescent="0.25">
      <c r="A57" s="12" t="s">
        <v>359</v>
      </c>
      <c r="B57" s="12" t="s">
        <v>8</v>
      </c>
      <c r="C57" s="12" t="b">
        <v>0</v>
      </c>
    </row>
    <row r="58" spans="1:3" x14ac:dyDescent="0.25">
      <c r="A58" s="12" t="s">
        <v>552</v>
      </c>
      <c r="B58" s="12" t="s">
        <v>8</v>
      </c>
      <c r="C58" s="12" t="b">
        <v>0</v>
      </c>
    </row>
    <row r="59" spans="1:3" x14ac:dyDescent="0.25">
      <c r="A59" s="13" t="s">
        <v>307</v>
      </c>
      <c r="B59" s="12" t="s">
        <v>20</v>
      </c>
      <c r="C59" s="12" t="b">
        <v>0</v>
      </c>
    </row>
    <row r="60" spans="1:3" x14ac:dyDescent="0.25">
      <c r="A60" s="13" t="s">
        <v>308</v>
      </c>
      <c r="B60" s="12" t="s">
        <v>20</v>
      </c>
      <c r="C60" s="12" t="b">
        <v>0</v>
      </c>
    </row>
    <row r="61" spans="1:3" x14ac:dyDescent="0.25">
      <c r="A61" s="13" t="s">
        <v>309</v>
      </c>
      <c r="B61" s="12" t="s">
        <v>20</v>
      </c>
      <c r="C61" s="12" t="b">
        <v>0</v>
      </c>
    </row>
    <row r="62" spans="1:3" x14ac:dyDescent="0.25">
      <c r="A62" s="13" t="s">
        <v>310</v>
      </c>
      <c r="B62" s="12" t="s">
        <v>20</v>
      </c>
      <c r="C62" s="12" t="b">
        <v>0</v>
      </c>
    </row>
    <row r="63" spans="1:3" x14ac:dyDescent="0.25">
      <c r="A63" s="13" t="s">
        <v>311</v>
      </c>
      <c r="B63" s="12" t="s">
        <v>20</v>
      </c>
      <c r="C63" s="12" t="b">
        <v>0</v>
      </c>
    </row>
    <row r="64" spans="1:3" x14ac:dyDescent="0.25">
      <c r="A64" s="13" t="s">
        <v>312</v>
      </c>
      <c r="B64" s="12" t="s">
        <v>20</v>
      </c>
      <c r="C64" s="12" t="b">
        <v>0</v>
      </c>
    </row>
    <row r="65" spans="1:3" x14ac:dyDescent="0.25">
      <c r="A65" s="13" t="s">
        <v>313</v>
      </c>
      <c r="B65" s="12" t="s">
        <v>20</v>
      </c>
      <c r="C65" s="12" t="b">
        <v>0</v>
      </c>
    </row>
    <row r="66" spans="1:3" x14ac:dyDescent="0.25">
      <c r="A66" s="13" t="s">
        <v>314</v>
      </c>
      <c r="B66" s="12" t="s">
        <v>20</v>
      </c>
      <c r="C66" s="12" t="b">
        <v>0</v>
      </c>
    </row>
    <row r="67" spans="1:3" x14ac:dyDescent="0.25">
      <c r="A67" s="12" t="s">
        <v>315</v>
      </c>
      <c r="B67" s="12" t="s">
        <v>20</v>
      </c>
      <c r="C67" s="12" t="b">
        <v>0</v>
      </c>
    </row>
    <row r="68" spans="1:3" x14ac:dyDescent="0.25">
      <c r="A68" s="13" t="s">
        <v>316</v>
      </c>
      <c r="B68" s="12" t="s">
        <v>20</v>
      </c>
      <c r="C68" s="12" t="b">
        <v>0</v>
      </c>
    </row>
    <row r="69" spans="1:3" x14ac:dyDescent="0.25">
      <c r="A69" s="13" t="s">
        <v>317</v>
      </c>
      <c r="B69" s="12" t="s">
        <v>20</v>
      </c>
      <c r="C69" s="12" t="b">
        <v>0</v>
      </c>
    </row>
    <row r="70" spans="1:3" x14ac:dyDescent="0.25">
      <c r="A70" s="13" t="s">
        <v>318</v>
      </c>
      <c r="B70" s="12" t="s">
        <v>20</v>
      </c>
      <c r="C70" s="12" t="b">
        <v>0</v>
      </c>
    </row>
    <row r="71" spans="1:3" x14ac:dyDescent="0.25">
      <c r="A71" s="15" t="s">
        <v>71</v>
      </c>
      <c r="B71" s="15" t="s">
        <v>8</v>
      </c>
      <c r="C71" s="15" t="b">
        <v>1</v>
      </c>
    </row>
    <row r="72" spans="1:3" x14ac:dyDescent="0.25">
      <c r="A72" s="15" t="s">
        <v>256</v>
      </c>
      <c r="B72" s="15" t="s">
        <v>8</v>
      </c>
      <c r="C72" s="15" t="b">
        <v>1</v>
      </c>
    </row>
    <row r="73" spans="1:3" x14ac:dyDescent="0.25">
      <c r="A73" s="15" t="s">
        <v>72</v>
      </c>
      <c r="B73" s="15" t="s">
        <v>8</v>
      </c>
      <c r="C73" s="15" t="b">
        <v>1</v>
      </c>
    </row>
    <row r="74" spans="1:3" x14ac:dyDescent="0.25">
      <c r="A74" s="15" t="s">
        <v>257</v>
      </c>
      <c r="B74" s="15" t="s">
        <v>8</v>
      </c>
      <c r="C74" s="15" t="b">
        <v>1</v>
      </c>
    </row>
    <row r="75" spans="1:3" x14ac:dyDescent="0.25">
      <c r="A75" s="15" t="s">
        <v>70</v>
      </c>
      <c r="B75" s="15" t="s">
        <v>8</v>
      </c>
      <c r="C75" s="15" t="b">
        <v>1</v>
      </c>
    </row>
    <row r="76" spans="1:3" x14ac:dyDescent="0.25">
      <c r="A76" s="15" t="s">
        <v>255</v>
      </c>
      <c r="B76" s="15" t="s">
        <v>8</v>
      </c>
      <c r="C76" s="15" t="b">
        <v>1</v>
      </c>
    </row>
    <row r="77" spans="1:3" x14ac:dyDescent="0.25">
      <c r="A77" s="15" t="s">
        <v>258</v>
      </c>
      <c r="B77" s="15" t="s">
        <v>124</v>
      </c>
      <c r="C77" s="15" t="b">
        <v>1</v>
      </c>
    </row>
    <row r="78" spans="1:3" x14ac:dyDescent="0.25">
      <c r="A78" s="15" t="s">
        <v>246</v>
      </c>
      <c r="B78" s="15" t="s">
        <v>124</v>
      </c>
      <c r="C78" s="15" t="b">
        <v>1</v>
      </c>
    </row>
    <row r="79" spans="1:3" x14ac:dyDescent="0.25">
      <c r="A79" s="15" t="s">
        <v>253</v>
      </c>
      <c r="B79" s="15" t="s">
        <v>35</v>
      </c>
      <c r="C79" s="15" t="b">
        <v>1</v>
      </c>
    </row>
    <row r="80" spans="1:3" x14ac:dyDescent="0.25">
      <c r="A80" s="15" t="s">
        <v>254</v>
      </c>
      <c r="B80" s="15" t="s">
        <v>35</v>
      </c>
      <c r="C80" s="15" t="b">
        <v>1</v>
      </c>
    </row>
    <row r="81" spans="1:3" x14ac:dyDescent="0.25">
      <c r="A81" s="15" t="s">
        <v>50</v>
      </c>
      <c r="B81" s="15" t="s">
        <v>124</v>
      </c>
      <c r="C81" s="15" t="b">
        <v>1</v>
      </c>
    </row>
    <row r="82" spans="1:3" x14ac:dyDescent="0.25">
      <c r="A82" s="15" t="s">
        <v>80</v>
      </c>
      <c r="B82" s="15" t="s">
        <v>124</v>
      </c>
      <c r="C82" s="15" t="b">
        <v>1</v>
      </c>
    </row>
    <row r="83" spans="1:3" x14ac:dyDescent="0.25">
      <c r="A83" s="16" t="s">
        <v>231</v>
      </c>
      <c r="B83" s="15" t="s">
        <v>49</v>
      </c>
      <c r="C83" s="15" t="b">
        <v>1</v>
      </c>
    </row>
    <row r="84" spans="1:3" x14ac:dyDescent="0.25">
      <c r="A84" s="16" t="s">
        <v>87</v>
      </c>
      <c r="B84" s="15" t="s">
        <v>124</v>
      </c>
      <c r="C84" s="15" t="b">
        <v>1</v>
      </c>
    </row>
    <row r="85" spans="1:3" x14ac:dyDescent="0.25">
      <c r="A85" s="16" t="s">
        <v>235</v>
      </c>
      <c r="B85" s="15" t="s">
        <v>49</v>
      </c>
      <c r="C85" s="15" t="b">
        <v>1</v>
      </c>
    </row>
    <row r="86" spans="1:3" x14ac:dyDescent="0.25">
      <c r="A86" s="16" t="s">
        <v>88</v>
      </c>
      <c r="B86" s="15" t="s">
        <v>124</v>
      </c>
      <c r="C86" s="15" t="b">
        <v>1</v>
      </c>
    </row>
    <row r="87" spans="1:3" x14ac:dyDescent="0.25">
      <c r="A87" s="16" t="s">
        <v>239</v>
      </c>
      <c r="B87" s="15" t="s">
        <v>49</v>
      </c>
      <c r="C87" s="15" t="b">
        <v>1</v>
      </c>
    </row>
    <row r="88" spans="1:3" x14ac:dyDescent="0.25">
      <c r="A88" s="16" t="s">
        <v>209</v>
      </c>
      <c r="B88" s="15" t="s">
        <v>124</v>
      </c>
      <c r="C88" s="15" t="b">
        <v>1</v>
      </c>
    </row>
    <row r="89" spans="1:3" x14ac:dyDescent="0.25">
      <c r="A89" s="15" t="s">
        <v>203</v>
      </c>
      <c r="B89" s="15" t="s">
        <v>35</v>
      </c>
      <c r="C89" s="15" t="b">
        <v>1</v>
      </c>
    </row>
    <row r="90" spans="1:3" x14ac:dyDescent="0.25">
      <c r="A90" s="15" t="s">
        <v>204</v>
      </c>
      <c r="B90" s="15" t="s">
        <v>35</v>
      </c>
      <c r="C90" s="15" t="b">
        <v>1</v>
      </c>
    </row>
    <row r="91" spans="1:3" x14ac:dyDescent="0.25">
      <c r="A91" s="15" t="s">
        <v>205</v>
      </c>
      <c r="B91" s="15" t="s">
        <v>35</v>
      </c>
      <c r="C91" s="15" t="b">
        <v>1</v>
      </c>
    </row>
    <row r="92" spans="1:3" x14ac:dyDescent="0.25">
      <c r="A92" s="15" t="s">
        <v>206</v>
      </c>
      <c r="B92" s="15" t="s">
        <v>35</v>
      </c>
      <c r="C92" s="15" t="b">
        <v>1</v>
      </c>
    </row>
    <row r="93" spans="1:3" x14ac:dyDescent="0.25">
      <c r="A93" s="15" t="s">
        <v>207</v>
      </c>
      <c r="B93" s="15" t="s">
        <v>35</v>
      </c>
      <c r="C93" s="15" t="b">
        <v>1</v>
      </c>
    </row>
    <row r="94" spans="1:3" x14ac:dyDescent="0.25">
      <c r="A94" s="15" t="s">
        <v>208</v>
      </c>
      <c r="B94" s="15" t="s">
        <v>35</v>
      </c>
      <c r="C94" s="15" t="b">
        <v>1</v>
      </c>
    </row>
    <row r="95" spans="1:3" x14ac:dyDescent="0.25">
      <c r="A95" s="15" t="s">
        <v>211</v>
      </c>
      <c r="B95" s="15" t="s">
        <v>35</v>
      </c>
      <c r="C95" s="15" t="b">
        <v>1</v>
      </c>
    </row>
    <row r="96" spans="1:3" x14ac:dyDescent="0.25">
      <c r="A96" s="15" t="s">
        <v>250</v>
      </c>
      <c r="B96" s="15" t="s">
        <v>19</v>
      </c>
      <c r="C96" s="15" t="b">
        <v>1</v>
      </c>
    </row>
    <row r="97" spans="1:3" x14ac:dyDescent="0.25">
      <c r="A97" s="15" t="s">
        <v>247</v>
      </c>
      <c r="B97" s="15" t="s">
        <v>124</v>
      </c>
      <c r="C97" s="15" t="b">
        <v>1</v>
      </c>
    </row>
    <row r="98" spans="1:3" x14ac:dyDescent="0.25">
      <c r="A98" s="15" t="s">
        <v>252</v>
      </c>
      <c r="B98" s="15" t="s">
        <v>19</v>
      </c>
      <c r="C98" s="15" t="b">
        <v>1</v>
      </c>
    </row>
    <row r="99" spans="1:3" x14ac:dyDescent="0.25">
      <c r="A99" s="15" t="s">
        <v>249</v>
      </c>
      <c r="B99" s="15" t="s">
        <v>124</v>
      </c>
      <c r="C99" s="15" t="b">
        <v>1</v>
      </c>
    </row>
    <row r="100" spans="1:3" x14ac:dyDescent="0.25">
      <c r="A100" s="15" t="s">
        <v>251</v>
      </c>
      <c r="B100" s="15" t="s">
        <v>19</v>
      </c>
      <c r="C100" s="15" t="b">
        <v>1</v>
      </c>
    </row>
    <row r="101" spans="1:3" x14ac:dyDescent="0.25">
      <c r="A101" s="15" t="s">
        <v>248</v>
      </c>
      <c r="B101" s="15" t="s">
        <v>124</v>
      </c>
      <c r="C101" s="15" t="b">
        <v>1</v>
      </c>
    </row>
    <row r="102" spans="1:3" x14ac:dyDescent="0.25">
      <c r="A102" s="16" t="s">
        <v>75</v>
      </c>
      <c r="B102" s="15" t="s">
        <v>124</v>
      </c>
      <c r="C102" s="15" t="b">
        <v>1</v>
      </c>
    </row>
    <row r="103" spans="1:3" x14ac:dyDescent="0.25">
      <c r="A103" s="16" t="s">
        <v>230</v>
      </c>
      <c r="B103" s="15" t="s">
        <v>49</v>
      </c>
      <c r="C103" s="15" t="b">
        <v>1</v>
      </c>
    </row>
    <row r="104" spans="1:3" x14ac:dyDescent="0.25">
      <c r="A104" s="16" t="s">
        <v>90</v>
      </c>
      <c r="B104" s="15" t="s">
        <v>124</v>
      </c>
      <c r="C104" s="15" t="b">
        <v>1</v>
      </c>
    </row>
    <row r="105" spans="1:3" x14ac:dyDescent="0.25">
      <c r="A105" s="16" t="s">
        <v>245</v>
      </c>
      <c r="B105" s="15" t="s">
        <v>49</v>
      </c>
      <c r="C105" s="15" t="b">
        <v>1</v>
      </c>
    </row>
    <row r="106" spans="1:3" x14ac:dyDescent="0.25">
      <c r="A106" s="16" t="s">
        <v>81</v>
      </c>
      <c r="B106" s="15" t="s">
        <v>124</v>
      </c>
      <c r="C106" s="15" t="b">
        <v>1</v>
      </c>
    </row>
    <row r="107" spans="1:3" x14ac:dyDescent="0.25">
      <c r="A107" s="16" t="s">
        <v>233</v>
      </c>
      <c r="B107" s="15" t="s">
        <v>49</v>
      </c>
      <c r="C107" s="15" t="b">
        <v>1</v>
      </c>
    </row>
    <row r="108" spans="1:3" x14ac:dyDescent="0.25">
      <c r="A108" s="16" t="s">
        <v>82</v>
      </c>
      <c r="B108" s="15" t="s">
        <v>124</v>
      </c>
      <c r="C108" s="15" t="b">
        <v>1</v>
      </c>
    </row>
    <row r="109" spans="1:3" x14ac:dyDescent="0.25">
      <c r="A109" s="16" t="s">
        <v>237</v>
      </c>
      <c r="B109" s="15" t="s">
        <v>49</v>
      </c>
      <c r="C109" s="15" t="b">
        <v>1</v>
      </c>
    </row>
    <row r="110" spans="1:3" x14ac:dyDescent="0.25">
      <c r="A110" s="16" t="s">
        <v>83</v>
      </c>
      <c r="B110" s="15" t="s">
        <v>124</v>
      </c>
      <c r="C110" s="15" t="b">
        <v>1</v>
      </c>
    </row>
    <row r="111" spans="1:3" x14ac:dyDescent="0.25">
      <c r="A111" s="16" t="s">
        <v>241</v>
      </c>
      <c r="B111" s="15" t="s">
        <v>49</v>
      </c>
      <c r="C111" s="15" t="b">
        <v>1</v>
      </c>
    </row>
    <row r="112" spans="1:3" x14ac:dyDescent="0.25">
      <c r="A112" s="16" t="s">
        <v>84</v>
      </c>
      <c r="B112" s="15" t="s">
        <v>124</v>
      </c>
      <c r="C112" s="15" t="b">
        <v>1</v>
      </c>
    </row>
    <row r="113" spans="1:3" x14ac:dyDescent="0.25">
      <c r="A113" s="16" t="s">
        <v>234</v>
      </c>
      <c r="B113" s="15" t="s">
        <v>49</v>
      </c>
      <c r="C113" s="15" t="b">
        <v>1</v>
      </c>
    </row>
    <row r="114" spans="1:3" x14ac:dyDescent="0.25">
      <c r="A114" s="16" t="s">
        <v>85</v>
      </c>
      <c r="B114" s="15" t="s">
        <v>124</v>
      </c>
      <c r="C114" s="15" t="b">
        <v>1</v>
      </c>
    </row>
    <row r="115" spans="1:3" x14ac:dyDescent="0.25">
      <c r="A115" s="16" t="s">
        <v>238</v>
      </c>
      <c r="B115" s="15" t="s">
        <v>49</v>
      </c>
      <c r="C115" s="15" t="b">
        <v>1</v>
      </c>
    </row>
    <row r="116" spans="1:3" x14ac:dyDescent="0.25">
      <c r="A116" s="16" t="s">
        <v>86</v>
      </c>
      <c r="B116" s="15" t="s">
        <v>124</v>
      </c>
      <c r="C116" s="15" t="b">
        <v>1</v>
      </c>
    </row>
    <row r="117" spans="1:3" x14ac:dyDescent="0.25">
      <c r="A117" s="16" t="s">
        <v>242</v>
      </c>
      <c r="B117" s="15" t="s">
        <v>49</v>
      </c>
      <c r="C117" s="15" t="b">
        <v>1</v>
      </c>
    </row>
    <row r="118" spans="1:3" x14ac:dyDescent="0.25">
      <c r="A118" s="16" t="s">
        <v>76</v>
      </c>
      <c r="B118" s="15" t="s">
        <v>124</v>
      </c>
      <c r="C118" s="15" t="b">
        <v>1</v>
      </c>
    </row>
    <row r="119" spans="1:3" x14ac:dyDescent="0.25">
      <c r="A119" s="16" t="s">
        <v>232</v>
      </c>
      <c r="B119" s="15" t="s">
        <v>49</v>
      </c>
      <c r="C119" s="15" t="b">
        <v>1</v>
      </c>
    </row>
    <row r="120" spans="1:3" x14ac:dyDescent="0.25">
      <c r="A120" s="16" t="s">
        <v>77</v>
      </c>
      <c r="B120" s="15" t="s">
        <v>124</v>
      </c>
      <c r="C120" s="15" t="b">
        <v>1</v>
      </c>
    </row>
    <row r="121" spans="1:3" x14ac:dyDescent="0.25">
      <c r="A121" s="16" t="s">
        <v>236</v>
      </c>
      <c r="B121" s="15" t="s">
        <v>49</v>
      </c>
      <c r="C121" s="15" t="b">
        <v>1</v>
      </c>
    </row>
    <row r="122" spans="1:3" x14ac:dyDescent="0.25">
      <c r="A122" s="16" t="s">
        <v>78</v>
      </c>
      <c r="B122" s="15" t="s">
        <v>124</v>
      </c>
      <c r="C122" s="15" t="b">
        <v>1</v>
      </c>
    </row>
    <row r="123" spans="1:3" x14ac:dyDescent="0.25">
      <c r="A123" s="16" t="s">
        <v>240</v>
      </c>
      <c r="B123" s="15" t="s">
        <v>49</v>
      </c>
      <c r="C123" s="15" t="b">
        <v>1</v>
      </c>
    </row>
    <row r="124" spans="1:3" x14ac:dyDescent="0.25">
      <c r="A124" s="16" t="s">
        <v>89</v>
      </c>
      <c r="B124" s="15" t="s">
        <v>124</v>
      </c>
      <c r="C124" s="15" t="b">
        <v>1</v>
      </c>
    </row>
    <row r="125" spans="1:3" x14ac:dyDescent="0.25">
      <c r="A125" s="16" t="s">
        <v>243</v>
      </c>
      <c r="B125" s="15" t="s">
        <v>49</v>
      </c>
      <c r="C125" s="15" t="b">
        <v>1</v>
      </c>
    </row>
    <row r="126" spans="1:3" x14ac:dyDescent="0.25">
      <c r="A126" s="16" t="s">
        <v>91</v>
      </c>
      <c r="B126" s="15" t="s">
        <v>124</v>
      </c>
      <c r="C126" s="15" t="b">
        <v>1</v>
      </c>
    </row>
    <row r="127" spans="1:3" x14ac:dyDescent="0.25">
      <c r="A127" s="16" t="s">
        <v>244</v>
      </c>
      <c r="B127" s="15" t="s">
        <v>49</v>
      </c>
      <c r="C127" s="15" t="b">
        <v>1</v>
      </c>
    </row>
    <row r="128" spans="1:3" x14ac:dyDescent="0.25">
      <c r="A128" s="14" t="s">
        <v>340</v>
      </c>
      <c r="B128" s="14" t="s">
        <v>9</v>
      </c>
      <c r="C128" s="14" t="b">
        <v>0</v>
      </c>
    </row>
    <row r="129" spans="1:3" x14ac:dyDescent="0.25">
      <c r="A129" s="14" t="s">
        <v>330</v>
      </c>
      <c r="B129" s="14" t="s">
        <v>8</v>
      </c>
      <c r="C129" s="14" t="b">
        <v>0</v>
      </c>
    </row>
    <row r="130" spans="1:3" x14ac:dyDescent="0.25">
      <c r="A130" s="14" t="s">
        <v>331</v>
      </c>
      <c r="B130" s="14" t="s">
        <v>8</v>
      </c>
      <c r="C130" s="14" t="b">
        <v>0</v>
      </c>
    </row>
    <row r="131" spans="1:3" x14ac:dyDescent="0.25">
      <c r="A131" s="14" t="s">
        <v>775</v>
      </c>
      <c r="B131" s="14" t="s">
        <v>8</v>
      </c>
      <c r="C131" s="14" t="b">
        <v>0</v>
      </c>
    </row>
    <row r="132" spans="1:3" x14ac:dyDescent="0.25">
      <c r="A132" s="17" t="s">
        <v>334</v>
      </c>
      <c r="B132" s="18" t="s">
        <v>124</v>
      </c>
      <c r="C132" s="18" t="b">
        <v>1</v>
      </c>
    </row>
    <row r="133" spans="1:3" x14ac:dyDescent="0.25">
      <c r="A133" s="17" t="s">
        <v>337</v>
      </c>
      <c r="B133" s="18" t="s">
        <v>124</v>
      </c>
      <c r="C133" s="18" t="b">
        <v>1</v>
      </c>
    </row>
    <row r="134" spans="1:3" x14ac:dyDescent="0.25">
      <c r="A134" s="17" t="s">
        <v>776</v>
      </c>
      <c r="B134" s="18" t="s">
        <v>124</v>
      </c>
      <c r="C134" s="18" t="b">
        <v>1</v>
      </c>
    </row>
    <row r="135" spans="1:3" x14ac:dyDescent="0.25">
      <c r="A135" s="34" t="s">
        <v>820</v>
      </c>
      <c r="B135" s="34" t="s">
        <v>35</v>
      </c>
      <c r="C135" s="34" t="b">
        <v>0</v>
      </c>
    </row>
    <row r="136" spans="1:3" x14ac:dyDescent="0.25">
      <c r="A136" s="35" t="s">
        <v>823</v>
      </c>
      <c r="B136" s="35" t="s">
        <v>35</v>
      </c>
      <c r="C136" s="35" t="b">
        <v>0</v>
      </c>
    </row>
    <row r="137" spans="1:3" x14ac:dyDescent="0.25">
      <c r="A137" s="25" t="s">
        <v>751</v>
      </c>
      <c r="B137" s="25" t="s">
        <v>19</v>
      </c>
      <c r="C137" s="25" t="b">
        <v>0</v>
      </c>
    </row>
    <row r="138" spans="1:3" x14ac:dyDescent="0.25">
      <c r="A138" s="25" t="s">
        <v>756</v>
      </c>
      <c r="B138" s="25" t="s">
        <v>8</v>
      </c>
      <c r="C138" s="25" t="b">
        <v>0</v>
      </c>
    </row>
    <row r="139" spans="1:3" x14ac:dyDescent="0.25">
      <c r="A139" s="25" t="s">
        <v>754</v>
      </c>
      <c r="B139" s="25" t="s">
        <v>8</v>
      </c>
      <c r="C139" s="25" t="b">
        <v>0</v>
      </c>
    </row>
    <row r="140" spans="1:3" x14ac:dyDescent="0.25">
      <c r="A140" s="25" t="s">
        <v>752</v>
      </c>
      <c r="B140" s="25" t="s">
        <v>9</v>
      </c>
      <c r="C140" s="25" t="b">
        <v>0</v>
      </c>
    </row>
    <row r="141" spans="1:3" x14ac:dyDescent="0.25">
      <c r="A141" s="25" t="s">
        <v>350</v>
      </c>
      <c r="B141" s="25" t="s">
        <v>9</v>
      </c>
      <c r="C141" s="25" t="b">
        <v>0</v>
      </c>
    </row>
    <row r="142" spans="1:3" x14ac:dyDescent="0.25">
      <c r="A142" s="25" t="s">
        <v>360</v>
      </c>
      <c r="B142" s="25" t="s">
        <v>9</v>
      </c>
      <c r="C142" s="25" t="b">
        <v>0</v>
      </c>
    </row>
    <row r="143" spans="1:3" x14ac:dyDescent="0.25">
      <c r="A143" s="26" t="s">
        <v>753</v>
      </c>
      <c r="B143" s="26" t="s">
        <v>124</v>
      </c>
      <c r="C143" s="26" t="b">
        <v>1</v>
      </c>
    </row>
    <row r="144" spans="1:3" x14ac:dyDescent="0.25">
      <c r="A144" s="26" t="s">
        <v>804</v>
      </c>
      <c r="B144" s="26" t="s">
        <v>9</v>
      </c>
      <c r="C144" s="26" t="b">
        <v>1</v>
      </c>
    </row>
    <row r="145" spans="1:3" x14ac:dyDescent="0.25">
      <c r="A145" s="26" t="s">
        <v>803</v>
      </c>
      <c r="B145" s="26" t="s">
        <v>9</v>
      </c>
      <c r="C145" s="26" t="b">
        <v>1</v>
      </c>
    </row>
    <row r="146" spans="1:3" x14ac:dyDescent="0.25">
      <c r="A146" s="24" t="s">
        <v>824</v>
      </c>
      <c r="B146" s="24" t="s">
        <v>35</v>
      </c>
      <c r="C146" s="24" t="b">
        <v>0</v>
      </c>
    </row>
    <row r="147" spans="1:3" x14ac:dyDescent="0.25">
      <c r="A147" s="24" t="s">
        <v>755</v>
      </c>
      <c r="B147" s="24" t="s">
        <v>8</v>
      </c>
      <c r="C147" s="24" t="b">
        <v>0</v>
      </c>
    </row>
    <row r="148" spans="1:3" x14ac:dyDescent="0.25">
      <c r="A148" s="24" t="s">
        <v>362</v>
      </c>
      <c r="B148" s="24" t="s">
        <v>9</v>
      </c>
      <c r="C148" s="24" t="b">
        <v>0</v>
      </c>
    </row>
    <row r="149" spans="1:3" x14ac:dyDescent="0.25">
      <c r="A149" s="19" t="s">
        <v>777</v>
      </c>
      <c r="B149" s="19" t="s">
        <v>8</v>
      </c>
      <c r="C149" s="19" t="b">
        <v>0</v>
      </c>
    </row>
    <row r="150" spans="1:3" x14ac:dyDescent="0.25">
      <c r="A150" s="19" t="s">
        <v>363</v>
      </c>
      <c r="B150" s="19" t="s">
        <v>8</v>
      </c>
      <c r="C150" s="19" t="b">
        <v>0</v>
      </c>
    </row>
    <row r="151" spans="1:3" x14ac:dyDescent="0.25">
      <c r="A151" s="19" t="s">
        <v>364</v>
      </c>
      <c r="B151" s="19" t="s">
        <v>8</v>
      </c>
      <c r="C151" s="19" t="b">
        <v>0</v>
      </c>
    </row>
    <row r="152" spans="1:3" x14ac:dyDescent="0.25">
      <c r="A152" s="19" t="s">
        <v>771</v>
      </c>
      <c r="B152" s="19" t="s">
        <v>8</v>
      </c>
      <c r="C152" s="19" t="b">
        <v>0</v>
      </c>
    </row>
    <row r="153" spans="1:3" x14ac:dyDescent="0.25">
      <c r="A153" s="19" t="s">
        <v>694</v>
      </c>
      <c r="B153" s="19" t="s">
        <v>19</v>
      </c>
      <c r="C153" s="19" t="b">
        <v>0</v>
      </c>
    </row>
    <row r="154" spans="1:3" x14ac:dyDescent="0.25">
      <c r="A154" s="19" t="s">
        <v>695</v>
      </c>
      <c r="B154" s="19" t="s">
        <v>19</v>
      </c>
      <c r="C154" s="19" t="b">
        <v>0</v>
      </c>
    </row>
    <row r="155" spans="1:3" x14ac:dyDescent="0.25">
      <c r="A155" s="19" t="s">
        <v>696</v>
      </c>
      <c r="B155" s="19" t="s">
        <v>19</v>
      </c>
      <c r="C155" s="19" t="b">
        <v>0</v>
      </c>
    </row>
    <row r="156" spans="1:3" x14ac:dyDescent="0.25">
      <c r="A156" s="19" t="s">
        <v>697</v>
      </c>
      <c r="B156" s="19" t="s">
        <v>19</v>
      </c>
      <c r="C156" s="19" t="b">
        <v>0</v>
      </c>
    </row>
    <row r="157" spans="1:3" x14ac:dyDescent="0.25">
      <c r="A157" s="19" t="s">
        <v>698</v>
      </c>
      <c r="B157" s="19" t="s">
        <v>268</v>
      </c>
      <c r="C157" s="19" t="b">
        <v>0</v>
      </c>
    </row>
    <row r="158" spans="1:3" x14ac:dyDescent="0.25">
      <c r="A158" s="19" t="s">
        <v>699</v>
      </c>
      <c r="B158" s="19" t="s">
        <v>19</v>
      </c>
      <c r="C158" s="19" t="b">
        <v>0</v>
      </c>
    </row>
    <row r="159" spans="1:3" x14ac:dyDescent="0.25">
      <c r="A159" s="19" t="s">
        <v>700</v>
      </c>
      <c r="B159" s="19" t="s">
        <v>19</v>
      </c>
      <c r="C159" s="19" t="b">
        <v>0</v>
      </c>
    </row>
    <row r="160" spans="1:3" x14ac:dyDescent="0.25">
      <c r="A160" s="19" t="s">
        <v>701</v>
      </c>
      <c r="B160" s="19" t="s">
        <v>19</v>
      </c>
      <c r="C160" s="19" t="b">
        <v>0</v>
      </c>
    </row>
    <row r="161" spans="1:3" x14ac:dyDescent="0.25">
      <c r="A161" s="19" t="s">
        <v>352</v>
      </c>
      <c r="B161" s="19" t="s">
        <v>49</v>
      </c>
      <c r="C161" s="19" t="b">
        <v>0</v>
      </c>
    </row>
    <row r="162" spans="1:3" x14ac:dyDescent="0.25">
      <c r="A162" s="19" t="s">
        <v>353</v>
      </c>
      <c r="B162" s="19" t="s">
        <v>8</v>
      </c>
      <c r="C162" s="19" t="b">
        <v>0</v>
      </c>
    </row>
    <row r="163" spans="1:3" x14ac:dyDescent="0.25">
      <c r="A163" s="19" t="s">
        <v>702</v>
      </c>
      <c r="B163" s="19" t="s">
        <v>35</v>
      </c>
      <c r="C163" s="19" t="b">
        <v>0</v>
      </c>
    </row>
    <row r="164" spans="1:3" x14ac:dyDescent="0.25">
      <c r="A164" s="19" t="s">
        <v>704</v>
      </c>
      <c r="B164" s="19" t="s">
        <v>35</v>
      </c>
      <c r="C164" s="19" t="b">
        <v>0</v>
      </c>
    </row>
    <row r="165" spans="1:3" x14ac:dyDescent="0.25">
      <c r="A165" s="19" t="s">
        <v>703</v>
      </c>
      <c r="B165" s="19" t="s">
        <v>19</v>
      </c>
      <c r="C165" s="19" t="b">
        <v>0</v>
      </c>
    </row>
    <row r="166" spans="1:3" x14ac:dyDescent="0.25">
      <c r="A166" s="11" t="s">
        <v>365</v>
      </c>
      <c r="B166" s="10" t="s">
        <v>124</v>
      </c>
      <c r="C166" s="10" t="b">
        <v>1</v>
      </c>
    </row>
    <row r="167" spans="1:3" x14ac:dyDescent="0.25">
      <c r="A167" s="11" t="s">
        <v>366</v>
      </c>
      <c r="B167" s="10" t="s">
        <v>124</v>
      </c>
      <c r="C167" s="10" t="b">
        <v>1</v>
      </c>
    </row>
    <row r="168" spans="1:3" x14ac:dyDescent="0.25">
      <c r="A168" s="11" t="s">
        <v>772</v>
      </c>
      <c r="B168" s="10" t="s">
        <v>124</v>
      </c>
      <c r="C168" s="10" t="b">
        <v>1</v>
      </c>
    </row>
    <row r="169" spans="1:3" x14ac:dyDescent="0.25">
      <c r="A169" s="11" t="s">
        <v>716</v>
      </c>
      <c r="B169" s="10" t="s">
        <v>124</v>
      </c>
      <c r="C169" s="10" t="b">
        <v>1</v>
      </c>
    </row>
    <row r="170" spans="1:3" x14ac:dyDescent="0.25">
      <c r="A170" s="10" t="s">
        <v>761</v>
      </c>
      <c r="B170" s="10" t="s">
        <v>19</v>
      </c>
      <c r="C170" s="10" t="b">
        <v>1</v>
      </c>
    </row>
    <row r="171" spans="1:3" x14ac:dyDescent="0.25">
      <c r="A171" s="10" t="s">
        <v>717</v>
      </c>
      <c r="B171" s="10" t="s">
        <v>124</v>
      </c>
      <c r="C171" s="10" t="b">
        <v>1</v>
      </c>
    </row>
    <row r="172" spans="1:3" x14ac:dyDescent="0.25">
      <c r="A172" s="11" t="s">
        <v>718</v>
      </c>
      <c r="B172" s="10" t="s">
        <v>124</v>
      </c>
      <c r="C172" s="10" t="b">
        <v>1</v>
      </c>
    </row>
    <row r="173" spans="1:3" x14ac:dyDescent="0.25">
      <c r="A173" s="10" t="s">
        <v>719</v>
      </c>
      <c r="B173" s="10" t="s">
        <v>124</v>
      </c>
      <c r="C173" s="10" t="b">
        <v>1</v>
      </c>
    </row>
    <row r="174" spans="1:3" x14ac:dyDescent="0.25">
      <c r="A174" s="10" t="s">
        <v>762</v>
      </c>
      <c r="B174" s="10" t="s">
        <v>124</v>
      </c>
      <c r="C174" s="10" t="b">
        <v>1</v>
      </c>
    </row>
    <row r="175" spans="1:3" x14ac:dyDescent="0.25">
      <c r="A175" s="10" t="s">
        <v>871</v>
      </c>
      <c r="B175" s="10" t="s">
        <v>49</v>
      </c>
      <c r="C175" s="10" t="b">
        <v>1</v>
      </c>
    </row>
    <row r="176" spans="1:3" x14ac:dyDescent="0.25">
      <c r="A176" s="10" t="s">
        <v>358</v>
      </c>
      <c r="B176" s="10" t="s">
        <v>124</v>
      </c>
      <c r="C176" s="10" t="b">
        <v>1</v>
      </c>
    </row>
    <row r="177" spans="1:3" x14ac:dyDescent="0.25">
      <c r="A177" s="10" t="s">
        <v>773</v>
      </c>
      <c r="B177" s="10" t="s">
        <v>35</v>
      </c>
      <c r="C177" s="10" t="b">
        <v>1</v>
      </c>
    </row>
    <row r="178" spans="1:3" x14ac:dyDescent="0.25">
      <c r="A178" s="10" t="s">
        <v>774</v>
      </c>
      <c r="B178" s="10" t="s">
        <v>124</v>
      </c>
      <c r="C178" s="10" t="b">
        <v>1</v>
      </c>
    </row>
    <row r="179" spans="1:3" x14ac:dyDescent="0.25">
      <c r="A179" s="10" t="s">
        <v>720</v>
      </c>
      <c r="B179" s="10" t="s">
        <v>124</v>
      </c>
      <c r="C179" s="10" t="b">
        <v>1</v>
      </c>
    </row>
  </sheetData>
  <sortState xmlns:xlrd2="http://schemas.microsoft.com/office/spreadsheetml/2017/richdata2" ref="A61:D119">
    <sortCondition ref="A11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BDB04-F3EF-49D0-9DC1-1D973209856B}">
  <dimension ref="A1:I4"/>
  <sheetViews>
    <sheetView workbookViewId="0">
      <selection activeCell="G2" sqref="G2"/>
    </sheetView>
  </sheetViews>
  <sheetFormatPr defaultRowHeight="15" x14ac:dyDescent="0.25"/>
  <cols>
    <col min="1" max="1" width="13.85546875" bestFit="1" customWidth="1"/>
    <col min="2" max="2" width="12.140625" bestFit="1" customWidth="1"/>
    <col min="3" max="3" width="14.7109375" bestFit="1" customWidth="1"/>
    <col min="4" max="4" width="15" bestFit="1" customWidth="1"/>
    <col min="6" max="6" width="35.5703125" bestFit="1" customWidth="1"/>
    <col min="7" max="7" width="41.85546875" bestFit="1" customWidth="1"/>
    <col min="8" max="8" width="37.28515625" bestFit="1" customWidth="1"/>
    <col min="9" max="9" width="12" customWidth="1"/>
  </cols>
  <sheetData>
    <row r="1" spans="1:9" x14ac:dyDescent="0.25">
      <c r="A1" s="2" t="s">
        <v>370</v>
      </c>
      <c r="B1" s="2" t="s">
        <v>371</v>
      </c>
      <c r="C1" s="20" t="s">
        <v>372</v>
      </c>
      <c r="D1" s="20" t="s">
        <v>373</v>
      </c>
      <c r="E1" s="20" t="s">
        <v>374</v>
      </c>
      <c r="F1" s="20" t="s">
        <v>375</v>
      </c>
      <c r="G1" s="20" t="s">
        <v>376</v>
      </c>
      <c r="H1" t="s">
        <v>377</v>
      </c>
      <c r="I1" s="20" t="s">
        <v>570</v>
      </c>
    </row>
    <row r="2" spans="1:9" s="21" customFormat="1" x14ac:dyDescent="0.25">
      <c r="A2" s="21" t="s">
        <v>369</v>
      </c>
      <c r="B2" s="21" t="s">
        <v>368</v>
      </c>
      <c r="C2" s="21" t="s">
        <v>339</v>
      </c>
      <c r="D2" s="21" t="s">
        <v>339</v>
      </c>
      <c r="E2" s="21" t="s">
        <v>379</v>
      </c>
      <c r="F2" s="21" t="s">
        <v>380</v>
      </c>
      <c r="G2" s="21" t="s">
        <v>825</v>
      </c>
      <c r="H2" s="31" t="s">
        <v>378</v>
      </c>
    </row>
    <row r="3" spans="1:9" x14ac:dyDescent="0.25">
      <c r="A3" t="s">
        <v>792</v>
      </c>
      <c r="B3" t="s">
        <v>368</v>
      </c>
      <c r="C3" t="s">
        <v>339</v>
      </c>
      <c r="D3" t="s">
        <v>339</v>
      </c>
      <c r="E3" t="s">
        <v>799</v>
      </c>
      <c r="F3" s="21" t="s">
        <v>800</v>
      </c>
      <c r="G3" s="22" t="s">
        <v>378</v>
      </c>
      <c r="H3" s="20" t="s">
        <v>378</v>
      </c>
      <c r="I3" t="s">
        <v>751</v>
      </c>
    </row>
    <row r="4" spans="1:9" x14ac:dyDescent="0.25">
      <c r="A4" t="s">
        <v>794</v>
      </c>
      <c r="B4" t="s">
        <v>368</v>
      </c>
      <c r="C4" t="s">
        <v>339</v>
      </c>
      <c r="D4" t="s">
        <v>339</v>
      </c>
      <c r="E4" t="s">
        <v>799</v>
      </c>
      <c r="F4" s="21" t="s">
        <v>800</v>
      </c>
      <c r="G4" s="22" t="s">
        <v>378</v>
      </c>
      <c r="H4" s="20" t="s">
        <v>378</v>
      </c>
      <c r="I4" t="s">
        <v>752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8</vt:i4>
      </vt:variant>
    </vt:vector>
  </HeadingPairs>
  <TitlesOfParts>
    <vt:vector size="8" baseType="lpstr">
      <vt:lpstr>initial</vt:lpstr>
      <vt:lpstr>settings</vt:lpstr>
      <vt:lpstr>survey</vt:lpstr>
      <vt:lpstr>choices</vt:lpstr>
      <vt:lpstr>calculates</vt:lpstr>
      <vt:lpstr>prompt_types</vt:lpstr>
      <vt:lpstr>model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2019-04-25T15:50:06Z</dcterms:modified>
</cp:coreProperties>
</file>