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filterPrivacy="1"/>
  <xr:revisionPtr revIDLastSave="0" documentId="13_ncr:1_{BACC1968-B39D-4B2C-A51C-A4251F37746A}" xr6:coauthVersionLast="40" xr6:coauthVersionMax="40" xr10:uidLastSave="{00000000-0000-0000-0000-000000000000}"/>
  <bookViews>
    <workbookView xWindow="-120" yWindow="-120" windowWidth="20730" windowHeight="11160" activeTab="5" xr2:uid="{00000000-000D-0000-FFFF-FFFF00000000}"/>
  </bookViews>
  <sheets>
    <sheet name="settings" sheetId="1" r:id="rId1"/>
    <sheet name="survey" sheetId="2" r:id="rId2"/>
    <sheet name="choices" sheetId="3" r:id="rId3"/>
    <sheet name="calculates" sheetId="4" r:id="rId4"/>
    <sheet name="prompt_types" sheetId="5" r:id="rId5"/>
    <sheet name="model" sheetId="6" r:id="rId6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06" i="3" l="1"/>
  <c r="B205" i="3"/>
  <c r="B204" i="3"/>
  <c r="B203" i="3"/>
  <c r="B202" i="3"/>
  <c r="B201" i="3"/>
  <c r="B200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6" i="3"/>
  <c r="B165" i="3"/>
  <c r="B164" i="3"/>
  <c r="B163" i="3"/>
  <c r="B162" i="3"/>
  <c r="B161" i="3"/>
  <c r="B160" i="3"/>
  <c r="B159" i="3"/>
  <c r="B158" i="3"/>
  <c r="B157" i="3"/>
  <c r="B156" i="3"/>
  <c r="D155" i="3"/>
  <c r="C155" i="3"/>
  <c r="B155" i="3"/>
  <c r="D154" i="3"/>
  <c r="C154" i="3"/>
  <c r="B154" i="3"/>
  <c r="D153" i="3"/>
  <c r="C153" i="3"/>
  <c r="B153" i="3"/>
  <c r="B152" i="3"/>
  <c r="D151" i="3"/>
  <c r="C151" i="3"/>
  <c r="B151" i="3"/>
  <c r="D150" i="3"/>
  <c r="C150" i="3"/>
  <c r="B150" i="3"/>
  <c r="D149" i="3"/>
  <c r="C149" i="3"/>
  <c r="B149" i="3"/>
  <c r="D148" i="3"/>
  <c r="C148" i="3"/>
  <c r="B148" i="3"/>
  <c r="D147" i="3"/>
  <c r="C147" i="3"/>
  <c r="B147" i="3"/>
  <c r="D146" i="3"/>
  <c r="C146" i="3"/>
  <c r="B146" i="3"/>
  <c r="D145" i="3"/>
  <c r="C145" i="3"/>
  <c r="B145" i="3"/>
  <c r="D144" i="3"/>
  <c r="C144" i="3"/>
  <c r="B144" i="3"/>
  <c r="D143" i="3"/>
  <c r="C143" i="3"/>
  <c r="B143" i="3"/>
  <c r="B142" i="3"/>
  <c r="D141" i="3"/>
  <c r="C141" i="3"/>
  <c r="B141" i="3"/>
  <c r="D140" i="3"/>
  <c r="C140" i="3"/>
  <c r="B140" i="3"/>
  <c r="D139" i="3"/>
  <c r="C139" i="3"/>
  <c r="B139" i="3"/>
  <c r="B138" i="3"/>
  <c r="D137" i="3"/>
  <c r="C137" i="3"/>
  <c r="B137" i="3"/>
  <c r="D136" i="3"/>
  <c r="C136" i="3"/>
  <c r="B136" i="3"/>
  <c r="D135" i="3"/>
  <c r="C135" i="3"/>
  <c r="B135" i="3"/>
  <c r="D134" i="3"/>
  <c r="C134" i="3"/>
  <c r="B134" i="3"/>
  <c r="D133" i="3"/>
  <c r="C133" i="3"/>
  <c r="B133" i="3"/>
  <c r="B132" i="3"/>
  <c r="D131" i="3"/>
  <c r="C131" i="3"/>
  <c r="B131" i="3"/>
  <c r="D130" i="3"/>
  <c r="C130" i="3"/>
  <c r="B130" i="3"/>
  <c r="D129" i="3"/>
  <c r="C129" i="3"/>
  <c r="B129" i="3"/>
  <c r="D128" i="3"/>
  <c r="C128" i="3"/>
  <c r="B128" i="3"/>
  <c r="D127" i="3"/>
  <c r="C127" i="3"/>
  <c r="B127" i="3"/>
  <c r="D126" i="3"/>
  <c r="C126" i="3"/>
  <c r="B126" i="3"/>
  <c r="D125" i="3"/>
  <c r="C125" i="3"/>
  <c r="B125" i="3"/>
  <c r="D124" i="3"/>
  <c r="C124" i="3"/>
  <c r="B124" i="3"/>
  <c r="D123" i="3"/>
  <c r="C123" i="3"/>
  <c r="B123" i="3"/>
  <c r="B122" i="3"/>
  <c r="D121" i="3"/>
  <c r="C121" i="3"/>
  <c r="B121" i="3"/>
  <c r="D120" i="3"/>
  <c r="C120" i="3"/>
  <c r="B120" i="3"/>
  <c r="D119" i="3"/>
  <c r="C119" i="3"/>
  <c r="B119" i="3"/>
  <c r="D118" i="3"/>
  <c r="C118" i="3"/>
  <c r="B118" i="3"/>
  <c r="D117" i="3"/>
  <c r="C117" i="3"/>
  <c r="B117" i="3"/>
  <c r="D116" i="3"/>
  <c r="C116" i="3"/>
  <c r="B116" i="3"/>
  <c r="D115" i="3"/>
  <c r="C115" i="3"/>
  <c r="B115" i="3"/>
  <c r="D114" i="3"/>
  <c r="C114" i="3"/>
  <c r="B114" i="3"/>
  <c r="D113" i="3"/>
  <c r="C113" i="3"/>
  <c r="B113" i="3"/>
  <c r="B112" i="3"/>
  <c r="B111" i="3"/>
  <c r="B110" i="3"/>
  <c r="B109" i="3"/>
  <c r="B108" i="3"/>
  <c r="B107" i="3"/>
  <c r="B106" i="3"/>
  <c r="B105" i="3"/>
  <c r="B66" i="3"/>
  <c r="B65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13" i="3"/>
  <c r="B12" i="3"/>
  <c r="B11" i="3"/>
  <c r="B10" i="3"/>
  <c r="B9" i="3"/>
  <c r="B8" i="3"/>
  <c r="B7" i="3"/>
  <c r="B6" i="3"/>
  <c r="B5" i="3"/>
  <c r="B4" i="3"/>
  <c r="B3" i="3"/>
  <c r="B2" i="3"/>
</calcChain>
</file>

<file path=xl/sharedStrings.xml><?xml version="1.0" encoding="utf-8"?>
<sst xmlns="http://schemas.openxmlformats.org/spreadsheetml/2006/main" count="1734" uniqueCount="685">
  <si>
    <t>setting_name</t>
  </si>
  <si>
    <t>form_id</t>
  </si>
  <si>
    <t>form_version</t>
  </si>
  <si>
    <t>table_id</t>
  </si>
  <si>
    <t>survey</t>
  </si>
  <si>
    <t>value</t>
  </si>
  <si>
    <t>display.title.text</t>
  </si>
  <si>
    <t>type</t>
  </si>
  <si>
    <t>text</t>
  </si>
  <si>
    <t>select_one</t>
  </si>
  <si>
    <t>values_list</t>
  </si>
  <si>
    <t>name</t>
  </si>
  <si>
    <t>display.prompt.text</t>
  </si>
  <si>
    <t>choice_list_name</t>
  </si>
  <si>
    <t>data_value</t>
  </si>
  <si>
    <t>Yes</t>
  </si>
  <si>
    <t>No</t>
  </si>
  <si>
    <t>triagem</t>
  </si>
  <si>
    <t>begin screen</t>
  </si>
  <si>
    <t>end screen</t>
  </si>
  <si>
    <t>integer</t>
  </si>
  <si>
    <t>date</t>
  </si>
  <si>
    <t>mf</t>
  </si>
  <si>
    <t>Male</t>
  </si>
  <si>
    <t>Female</t>
  </si>
  <si>
    <t>comments</t>
  </si>
  <si>
    <t>clause</t>
  </si>
  <si>
    <t>condition</t>
  </si>
  <si>
    <t>calculation</t>
  </si>
  <si>
    <t>YesNo</t>
  </si>
  <si>
    <t>vcart</t>
  </si>
  <si>
    <t>VI</t>
  </si>
  <si>
    <t>NV</t>
  </si>
  <si>
    <t>PC</t>
  </si>
  <si>
    <t>MA</t>
  </si>
  <si>
    <t>tipo</t>
  </si>
  <si>
    <t>select_one_dropdown</t>
  </si>
  <si>
    <t>assistent</t>
  </si>
  <si>
    <t>camp</t>
  </si>
  <si>
    <t>campinfo</t>
  </si>
  <si>
    <t>Don't know</t>
  </si>
  <si>
    <t>Other</t>
  </si>
  <si>
    <t>calculation_name</t>
  </si>
  <si>
    <t>constraint</t>
  </si>
  <si>
    <t>display.constraint_message.text</t>
  </si>
  <si>
    <t>string</t>
  </si>
  <si>
    <t>font-size</t>
  </si>
  <si>
    <t>20pt</t>
  </si>
  <si>
    <t>prompt_type_name</t>
  </si>
  <si>
    <t>elementType</t>
  </si>
  <si>
    <t>custom_date</t>
  </si>
  <si>
    <t>exactdob</t>
  </si>
  <si>
    <t>YesNoU</t>
  </si>
  <si>
    <t xml:space="preserve">Yes </t>
  </si>
  <si>
    <t>inf</t>
  </si>
  <si>
    <t>BA</t>
  </si>
  <si>
    <t>CV</t>
  </si>
  <si>
    <t>FU</t>
  </si>
  <si>
    <t>MD</t>
  </si>
  <si>
    <t>MJ</t>
  </si>
  <si>
    <t>PE</t>
  </si>
  <si>
    <t>MX</t>
  </si>
  <si>
    <t>NA</t>
  </si>
  <si>
    <t>OU</t>
  </si>
  <si>
    <t>FiveYears</t>
  </si>
  <si>
    <t>1 - Mother</t>
  </si>
  <si>
    <t>2 - Father</t>
  </si>
  <si>
    <t>4 - Grandparents</t>
  </si>
  <si>
    <t>5 - Other</t>
  </si>
  <si>
    <t>VI - Card seen</t>
  </si>
  <si>
    <t>NV - Not brought card</t>
  </si>
  <si>
    <t>PC - Lost card</t>
  </si>
  <si>
    <t>1 - Paulo</t>
  </si>
  <si>
    <t>2 - Justino</t>
  </si>
  <si>
    <t>3 - Domingos</t>
  </si>
  <si>
    <t>4 - Lola</t>
  </si>
  <si>
    <t>1 - Scar</t>
  </si>
  <si>
    <t>2 - Ulcer</t>
  </si>
  <si>
    <t>3 - Papule</t>
  </si>
  <si>
    <t>4 - No scar</t>
  </si>
  <si>
    <t>1 - Participated</t>
  </si>
  <si>
    <t>2 - Did not participate</t>
  </si>
  <si>
    <t>3 - Don't know</t>
  </si>
  <si>
    <t>2 - Mother</t>
  </si>
  <si>
    <t>3 - Other</t>
  </si>
  <si>
    <t>BA - Balanta</t>
  </si>
  <si>
    <t>ST</t>
  </si>
  <si>
    <t>LW</t>
  </si>
  <si>
    <t>bcgnsenr</t>
  </si>
  <si>
    <t>bcgnse2nr</t>
  </si>
  <si>
    <t>bcgnse3nr</t>
  </si>
  <si>
    <t>missing</t>
  </si>
  <si>
    <t>default</t>
  </si>
  <si>
    <t>vbcgm</t>
  </si>
  <si>
    <t>vpenta1m</t>
  </si>
  <si>
    <t>vpenta2m</t>
  </si>
  <si>
    <t>vpenta3m</t>
  </si>
  <si>
    <t>Vaccine not given</t>
  </si>
  <si>
    <t>polionasm</t>
  </si>
  <si>
    <t>vp1m</t>
  </si>
  <si>
    <t>vp2m</t>
  </si>
  <si>
    <t>vp3m</t>
  </si>
  <si>
    <t>vpcv1m</t>
  </si>
  <si>
    <t>vpcv2m</t>
  </si>
  <si>
    <t>vpcv3m</t>
  </si>
  <si>
    <t>rox1m</t>
  </si>
  <si>
    <t>rox2m</t>
  </si>
  <si>
    <t>vpinjm</t>
  </si>
  <si>
    <t>vfamm</t>
  </si>
  <si>
    <t>vsar1m</t>
  </si>
  <si>
    <t>FU - Fula</t>
  </si>
  <si>
    <t>MJ - Mandjancu</t>
  </si>
  <si>
    <t>PE - Pepel</t>
  </si>
  <si>
    <t>MX - Mixto</t>
  </si>
  <si>
    <t>OU - Other</t>
  </si>
  <si>
    <t>BE</t>
  </si>
  <si>
    <t>BE - Beafada</t>
  </si>
  <si>
    <t>BI</t>
  </si>
  <si>
    <t>FE</t>
  </si>
  <si>
    <t>FE - Felupe</t>
  </si>
  <si>
    <t>MC</t>
  </si>
  <si>
    <t>MS</t>
  </si>
  <si>
    <t>MS - Mansonca</t>
  </si>
  <si>
    <t>SA</t>
  </si>
  <si>
    <t>display.locale.text.portuguese</t>
  </si>
  <si>
    <t>showContents</t>
  </si>
  <si>
    <t>English</t>
  </si>
  <si>
    <t>Portuguese</t>
  </si>
  <si>
    <t>Portugues</t>
  </si>
  <si>
    <t>portuguese</t>
  </si>
  <si>
    <t>display.title.text.portuguese</t>
  </si>
  <si>
    <t>display.prompt.text.portuguese</t>
  </si>
  <si>
    <t>MC - Mancanha</t>
  </si>
  <si>
    <t>MD - Mandinga</t>
  </si>
  <si>
    <t>SA - Sarakolé</t>
  </si>
  <si>
    <t>Outra</t>
  </si>
  <si>
    <t>OU - Outra</t>
  </si>
  <si>
    <t>5 - Outra</t>
  </si>
  <si>
    <t>1 - Mãe</t>
  </si>
  <si>
    <t>2 - Pai</t>
  </si>
  <si>
    <t>3 - Aunt/uncle</t>
  </si>
  <si>
    <t>display.constraint_message.text.portuguese</t>
  </si>
  <si>
    <t>display.locale.text</t>
  </si>
  <si>
    <t>branch_label</t>
  </si>
  <si>
    <t>inputAttributes.type</t>
  </si>
  <si>
    <t>(now().getTime()-data('dob'))/1000/60/60/24/365&gt;5</t>
  </si>
  <si>
    <t>select_multiple</t>
  </si>
  <si>
    <t>phone</t>
  </si>
  <si>
    <t>Não</t>
  </si>
  <si>
    <t>Sim</t>
  </si>
  <si>
    <t>3 - Outra</t>
  </si>
  <si>
    <t>2 - Mãe</t>
  </si>
  <si>
    <t>1 - Vaccination card</t>
  </si>
  <si>
    <t>1 - Cartão da vacina</t>
  </si>
  <si>
    <t>6 - Criança maior</t>
  </si>
  <si>
    <t>6 - Older child</t>
  </si>
  <si>
    <t>2 - Ulcera (mandita)</t>
  </si>
  <si>
    <t>1 - Cicatriz</t>
  </si>
  <si>
    <t>3 - Cocula (papla fechado)</t>
  </si>
  <si>
    <t>4 - Nada</t>
  </si>
  <si>
    <t>3 - Tia/tio</t>
  </si>
  <si>
    <t>4 - Avo</t>
  </si>
  <si>
    <t>MA - Criança maior</t>
  </si>
  <si>
    <t>MA - Older child</t>
  </si>
  <si>
    <t>CV - Cabo Verdiano</t>
  </si>
  <si>
    <t>5 - Eduardo</t>
  </si>
  <si>
    <t>6 - Miro</t>
  </si>
  <si>
    <t>BCGR</t>
  </si>
  <si>
    <t>18MV</t>
  </si>
  <si>
    <t>QQ</t>
  </si>
  <si>
    <t>PSB</t>
  </si>
  <si>
    <t>IRIPT</t>
  </si>
  <si>
    <t>DDNOVO</t>
  </si>
  <si>
    <t>MV</t>
  </si>
  <si>
    <t>POMS</t>
  </si>
  <si>
    <t>RC</t>
  </si>
  <si>
    <t>TS</t>
  </si>
  <si>
    <t>2DR</t>
  </si>
  <si>
    <t>GE</t>
  </si>
  <si>
    <t>ROTA</t>
  </si>
  <si>
    <t>VA</t>
  </si>
  <si>
    <t>stu3</t>
  </si>
  <si>
    <t>SAME</t>
  </si>
  <si>
    <t>Same date as BCG</t>
  </si>
  <si>
    <t>Same date as PENTA 1</t>
  </si>
  <si>
    <t>PENTA1</t>
  </si>
  <si>
    <t>PENTA2</t>
  </si>
  <si>
    <t>PENTA3</t>
  </si>
  <si>
    <t>Same date as PENTA 3</t>
  </si>
  <si>
    <t>Same date as PENTA 2</t>
  </si>
  <si>
    <t>BCG</t>
  </si>
  <si>
    <t>VAS</t>
  </si>
  <si>
    <t>Same date as VAS (Sarampo 1)</t>
  </si>
  <si>
    <t>Masculino</t>
  </si>
  <si>
    <t>Feminino</t>
  </si>
  <si>
    <t>Não sabe</t>
  </si>
  <si>
    <t>Não tem telefone</t>
  </si>
  <si>
    <t>Não tomou a vacina</t>
  </si>
  <si>
    <t>A mesma data com BCG</t>
  </si>
  <si>
    <t>A mesma data com PENTA1</t>
  </si>
  <si>
    <t>A mesma data com PENTA2</t>
  </si>
  <si>
    <t>A mesma data com PENTA3</t>
  </si>
  <si>
    <t>A mesma data com VAS</t>
  </si>
  <si>
    <t>VI - Cartão visto</t>
  </si>
  <si>
    <t>NV - Não trouxe o cartão</t>
  </si>
  <si>
    <t>PC - Perdeu o cartão</t>
  </si>
  <si>
    <t>1 - Participou</t>
  </si>
  <si>
    <t>2 - Não participou</t>
  </si>
  <si>
    <t>3 - Não sabe</t>
  </si>
  <si>
    <t>inputAttributes.autocomplete</t>
  </si>
  <si>
    <t>VN</t>
  </si>
  <si>
    <t>BI - Bijago</t>
  </si>
  <si>
    <t>number</t>
  </si>
  <si>
    <t>No CNO number</t>
  </si>
  <si>
    <t>Não número  CNO</t>
  </si>
  <si>
    <t>comment</t>
  </si>
  <si>
    <t>Check if child is older than 5</t>
  </si>
  <si>
    <t>VN - Card seen and NO vaccines</t>
  </si>
  <si>
    <t>etn1</t>
  </si>
  <si>
    <t>etn2</t>
  </si>
  <si>
    <t>camo</t>
  </si>
  <si>
    <t>VN - Cartão visto, mas sem vacinas registadas</t>
  </si>
  <si>
    <t xml:space="preserve">MA - </t>
  </si>
  <si>
    <t>MI</t>
  </si>
  <si>
    <t xml:space="preserve">MI - </t>
  </si>
  <si>
    <t>MS - Mansoanca</t>
  </si>
  <si>
    <t>MX - Mixted</t>
  </si>
  <si>
    <t>PA</t>
  </si>
  <si>
    <t xml:space="preserve">PA - </t>
  </si>
  <si>
    <t>GE - Geba</t>
  </si>
  <si>
    <t>BM</t>
  </si>
  <si>
    <t>BM - Balante mane</t>
  </si>
  <si>
    <t>NA - Nalu</t>
  </si>
  <si>
    <t>na</t>
  </si>
  <si>
    <t>WO</t>
  </si>
  <si>
    <t>WO - Wolof</t>
  </si>
  <si>
    <t>bairro</t>
  </si>
  <si>
    <t>Bandim II</t>
  </si>
  <si>
    <t>Bandim I</t>
  </si>
  <si>
    <t>Belem</t>
  </si>
  <si>
    <t>Mindera</t>
  </si>
  <si>
    <t>Cuntum I</t>
  </si>
  <si>
    <t>Cuntum II</t>
  </si>
  <si>
    <t>tabz1</t>
  </si>
  <si>
    <t>tabz2</t>
  </si>
  <si>
    <t>tabz3</t>
  </si>
  <si>
    <t>tabz4</t>
  </si>
  <si>
    <t>tabz7</t>
  </si>
  <si>
    <t>tabz9</t>
  </si>
  <si>
    <t>stu</t>
  </si>
  <si>
    <t>inputAttributes.readonly</t>
  </si>
  <si>
    <t>tabz99</t>
  </si>
  <si>
    <t>Has no phone</t>
  </si>
  <si>
    <t>Don't know number</t>
  </si>
  <si>
    <t>reg</t>
  </si>
  <si>
    <t>SAB</t>
  </si>
  <si>
    <t>Oio</t>
  </si>
  <si>
    <t>Biomba</t>
  </si>
  <si>
    <t>Gabu</t>
  </si>
  <si>
    <t>Cacheu</t>
  </si>
  <si>
    <t>Bafata</t>
  </si>
  <si>
    <t>Quinara</t>
  </si>
  <si>
    <t>Tombali</t>
  </si>
  <si>
    <t>Bubaque</t>
  </si>
  <si>
    <t>Bdama</t>
  </si>
  <si>
    <t>NTS</t>
  </si>
  <si>
    <t>NTS - Has no card, some vaccines</t>
  </si>
  <si>
    <t>Unknown date</t>
  </si>
  <si>
    <t>Unknown status</t>
  </si>
  <si>
    <t>isSessionVariable</t>
  </si>
  <si>
    <t>vbcgVI</t>
  </si>
  <si>
    <t>polionasVI</t>
  </si>
  <si>
    <t>vpenta1VI</t>
  </si>
  <si>
    <t>vp1VI</t>
  </si>
  <si>
    <t>vpcv1VI</t>
  </si>
  <si>
    <t>rox1VI</t>
  </si>
  <si>
    <t>vpenta2VI</t>
  </si>
  <si>
    <t>vp2VI</t>
  </si>
  <si>
    <t>vpcv2VI</t>
  </si>
  <si>
    <t>rox2VI</t>
  </si>
  <si>
    <t>vpenta3VI</t>
  </si>
  <si>
    <t>vp3VI</t>
  </si>
  <si>
    <t>vpcv3VI</t>
  </si>
  <si>
    <t>vpinjVI</t>
  </si>
  <si>
    <t>vsar1VI</t>
  </si>
  <si>
    <t>vfamVI</t>
  </si>
  <si>
    <t>cnoq</t>
  </si>
  <si>
    <t>cnonr</t>
  </si>
  <si>
    <t>telmaeq</t>
  </si>
  <si>
    <t>telpaiq</t>
  </si>
  <si>
    <t>teloutroq</t>
  </si>
  <si>
    <t>telmaenr</t>
  </si>
  <si>
    <t>telpainr</t>
  </si>
  <si>
    <t>teloutronr</t>
  </si>
  <si>
    <t>etnia1</t>
  </si>
  <si>
    <t>etnia2</t>
  </si>
  <si>
    <t>bcgnses</t>
  </si>
  <si>
    <t>bcgnse2s</t>
  </si>
  <si>
    <t>bcgnse3s</t>
  </si>
  <si>
    <t>camonr</t>
  </si>
  <si>
    <t>camoq</t>
  </si>
  <si>
    <t>NTN - Has no card and no vaccines</t>
  </si>
  <si>
    <t>NTN</t>
  </si>
  <si>
    <t>1966-06-06T00:00:00.000000000</t>
  </si>
  <si>
    <t>1955-05-05T00:00:00.000000000</t>
  </si>
  <si>
    <t>1944-04-04T00:00:00.000000000</t>
  </si>
  <si>
    <t>Inglês</t>
  </si>
  <si>
    <t>Makes the date widget DD/MM/YYYY</t>
  </si>
  <si>
    <t>anos</t>
  </si>
  <si>
    <t>select_one_inline</t>
  </si>
  <si>
    <t>bcgmaealt</t>
  </si>
  <si>
    <t>decimal</t>
  </si>
  <si>
    <t>bcgmaelar</t>
  </si>
  <si>
    <t>bcgnse</t>
  </si>
  <si>
    <t>bcgnse2</t>
  </si>
  <si>
    <t>bcgnse3</t>
  </si>
  <si>
    <t>campest</t>
  </si>
  <si>
    <t>campinf</t>
  </si>
  <si>
    <t>cicbcgmae</t>
  </si>
  <si>
    <t>cicbcgtipo</t>
  </si>
  <si>
    <t>ciccriass</t>
  </si>
  <si>
    <t>cichor</t>
  </si>
  <si>
    <t>cicmaeass</t>
  </si>
  <si>
    <t>cicvert</t>
  </si>
  <si>
    <t>cno</t>
  </si>
  <si>
    <t>dias</t>
  </si>
  <si>
    <t>dob</t>
  </si>
  <si>
    <t>esc</t>
  </si>
  <si>
    <t>escola</t>
  </si>
  <si>
    <t>etnia</t>
  </si>
  <si>
    <t>idamae</t>
  </si>
  <si>
    <t>luzhnsm</t>
  </si>
  <si>
    <t>meses</t>
  </si>
  <si>
    <t>ncart</t>
  </si>
  <si>
    <t>nome</t>
  </si>
  <si>
    <t>nomemae</t>
  </si>
  <si>
    <t>nomepai</t>
  </si>
  <si>
    <t>peso</t>
  </si>
  <si>
    <t>polionas</t>
  </si>
  <si>
    <t>project</t>
  </si>
  <si>
    <t>rox1</t>
  </si>
  <si>
    <t>rox2</t>
  </si>
  <si>
    <t>sex</t>
  </si>
  <si>
    <t>tab</t>
  </si>
  <si>
    <t>tabq</t>
  </si>
  <si>
    <t>tabz</t>
  </si>
  <si>
    <t>telmae</t>
  </si>
  <si>
    <t>teloutro</t>
  </si>
  <si>
    <t>telpai</t>
  </si>
  <si>
    <t>tempr</t>
  </si>
  <si>
    <t>vbcg</t>
  </si>
  <si>
    <t>vfam</t>
  </si>
  <si>
    <t>vp1</t>
  </si>
  <si>
    <t>vp2</t>
  </si>
  <si>
    <t>vp3</t>
  </si>
  <si>
    <t>vpcv1</t>
  </si>
  <si>
    <t>vpcv2</t>
  </si>
  <si>
    <t>vpcv3</t>
  </si>
  <si>
    <t>vpenta1</t>
  </si>
  <si>
    <t>vpenta2</t>
  </si>
  <si>
    <t>vpenta3</t>
  </si>
  <si>
    <t>vpinj</t>
  </si>
  <si>
    <t>vsar1</t>
  </si>
  <si>
    <t>diag</t>
  </si>
  <si>
    <t>diag 1</t>
  </si>
  <si>
    <t>diag 2</t>
  </si>
  <si>
    <t>diag 3</t>
  </si>
  <si>
    <t>diag 4</t>
  </si>
  <si>
    <t>diag 5</t>
  </si>
  <si>
    <t>diag 6</t>
  </si>
  <si>
    <t>diag 7</t>
  </si>
  <si>
    <t>diag 8</t>
  </si>
  <si>
    <t>diag 9</t>
  </si>
  <si>
    <t>diag 10</t>
  </si>
  <si>
    <t>Diagnosis 1</t>
  </si>
  <si>
    <t>Diagnosis 2</t>
  </si>
  <si>
    <t>prodiag1</t>
  </si>
  <si>
    <t>prodiag2</t>
  </si>
  <si>
    <t>No diagnosis</t>
  </si>
  <si>
    <t>diagNo</t>
  </si>
  <si>
    <t>prodiag1n</t>
  </si>
  <si>
    <t>prodiag1i</t>
  </si>
  <si>
    <t>if</t>
  </si>
  <si>
    <t>data('prodiag1n') !=null</t>
  </si>
  <si>
    <t>assign</t>
  </si>
  <si>
    <t>else</t>
  </si>
  <si>
    <t>end if</t>
  </si>
  <si>
    <t>data('prodiag1n')</t>
  </si>
  <si>
    <t>data('prodiag1i')</t>
  </si>
  <si>
    <t>prodiag2i</t>
  </si>
  <si>
    <t>prodiag2n</t>
  </si>
  <si>
    <t>data('prodiag2n') !=null</t>
  </si>
  <si>
    <t>data('prodiag2n')</t>
  </si>
  <si>
    <t>data('prodiag2i')</t>
  </si>
  <si>
    <t>regdate</t>
  </si>
  <si>
    <t>hospitzd</t>
  </si>
  <si>
    <t>smxcau</t>
  </si>
  <si>
    <t>saida</t>
  </si>
  <si>
    <t>hos</t>
  </si>
  <si>
    <t>Consultation only</t>
  </si>
  <si>
    <t>Admitted for observation</t>
  </si>
  <si>
    <t>Hospitalized</t>
  </si>
  <si>
    <t>status</t>
  </si>
  <si>
    <t>Discharged alive</t>
  </si>
  <si>
    <t>Died during admission</t>
  </si>
  <si>
    <t>Left</t>
  </si>
  <si>
    <t>Still admitted</t>
  </si>
  <si>
    <t>saidat</t>
  </si>
  <si>
    <t>saidacom</t>
  </si>
  <si>
    <t>cam1i</t>
  </si>
  <si>
    <t>cam1na</t>
  </si>
  <si>
    <t>saidana</t>
  </si>
  <si>
    <t>vcartT</t>
  </si>
  <si>
    <t>sec1</t>
  </si>
  <si>
    <t>cam1</t>
  </si>
  <si>
    <t>vcartR</t>
  </si>
  <si>
    <t>dateNA</t>
  </si>
  <si>
    <t>sec</t>
  </si>
  <si>
    <t>A</t>
  </si>
  <si>
    <t>A - MSF neonotologia</t>
  </si>
  <si>
    <t>B</t>
  </si>
  <si>
    <t>B - Berco</t>
  </si>
  <si>
    <t>G</t>
  </si>
  <si>
    <t>G - Gastro</t>
  </si>
  <si>
    <t>I</t>
  </si>
  <si>
    <t>I - Isolado</t>
  </si>
  <si>
    <t>M</t>
  </si>
  <si>
    <t>M - Miscellaneous</t>
  </si>
  <si>
    <t>N</t>
  </si>
  <si>
    <t>O</t>
  </si>
  <si>
    <t>O - Observacon</t>
  </si>
  <si>
    <t>R</t>
  </si>
  <si>
    <t>U</t>
  </si>
  <si>
    <t>U - Unidade curidade intensivo</t>
  </si>
  <si>
    <t>camNA</t>
  </si>
  <si>
    <t>Bed unknown</t>
  </si>
  <si>
    <t>Status of child</t>
  </si>
  <si>
    <t>data('smxcau') != '55' &amp;&amp; data('smxcau') != null</t>
  </si>
  <si>
    <t>What date?</t>
  </si>
  <si>
    <t xml:space="preserve">data('saidana') != null </t>
  </si>
  <si>
    <t>data('saidana')</t>
  </si>
  <si>
    <t>Why is date unknown?</t>
  </si>
  <si>
    <t>data('saidat')</t>
  </si>
  <si>
    <t xml:space="preserve">if </t>
  </si>
  <si>
    <t xml:space="preserve">data('smxcau') == '55' </t>
  </si>
  <si>
    <t>Section</t>
  </si>
  <si>
    <t>Bed</t>
  </si>
  <si>
    <t xml:space="preserve">data('cam1na') != null </t>
  </si>
  <si>
    <t>data('cam1na')</t>
  </si>
  <si>
    <t>data('cam1i')</t>
  </si>
  <si>
    <t>data('dob') == null</t>
  </si>
  <si>
    <t>Is date of birth known?</t>
  </si>
  <si>
    <t>Sabe da data do nascimento ?</t>
  </si>
  <si>
    <t>selected(data('exactdob'), '1')</t>
  </si>
  <si>
    <t>If exact dob is know date promt is shown</t>
  </si>
  <si>
    <t>Date of birth</t>
  </si>
  <si>
    <t>Data do nascimento</t>
  </si>
  <si>
    <t>data('telmae') == '999999999' || data('telmae') == null || data('telpai') == '999999999' || data('telpai') == null</t>
  </si>
  <si>
    <t>data('telmae') == '999999999' || data('telmae') == null</t>
  </si>
  <si>
    <t>Phone number of mother</t>
  </si>
  <si>
    <t>Número do telefone da mãe</t>
  </si>
  <si>
    <t>(data('telmaenr')&gt;100000000 &amp;&amp; data('telmaenr')&lt;=999999999) || data('telmaenr')==null</t>
  </si>
  <si>
    <t>Phone number not correct:</t>
  </si>
  <si>
    <t>O número de telefone está incorreto</t>
  </si>
  <si>
    <t>off</t>
  </si>
  <si>
    <t>data('telmaeq') !=null</t>
  </si>
  <si>
    <t>If no phone/number</t>
  </si>
  <si>
    <t>data('telmaeq')</t>
  </si>
  <si>
    <t>If number</t>
  </si>
  <si>
    <t>data('telmaenr')</t>
  </si>
  <si>
    <t>data('telpai') == '999999999' || data('telpai') == null</t>
  </si>
  <si>
    <t>Phone number of father</t>
  </si>
  <si>
    <t>Número do telefone do pai</t>
  </si>
  <si>
    <t>(data('telpainr')&gt;100000000 &amp;&amp; data('telpainr')&lt;=999999999) || data('telpainr')==null</t>
  </si>
  <si>
    <t>data('telpaiq') !=null</t>
  </si>
  <si>
    <t>data('telpaiq')</t>
  </si>
  <si>
    <t>data('telpainr')</t>
  </si>
  <si>
    <t>data('cicbcgtipo') == null</t>
  </si>
  <si>
    <t>note</t>
  </si>
  <si>
    <t>BCG scar of the child</t>
  </si>
  <si>
    <t>Cicatriz de BCG na criança</t>
  </si>
  <si>
    <t>Type of scar</t>
  </si>
  <si>
    <t>Tipo de cicatriz</t>
  </si>
  <si>
    <t>selected(data('cicbcgtipo'),'1')</t>
  </si>
  <si>
    <t>If scar</t>
  </si>
  <si>
    <t>Vertical measurement</t>
  </si>
  <si>
    <t>Medição vertical</t>
  </si>
  <si>
    <t>Horizontal measurement</t>
  </si>
  <si>
    <t>Medição horizontal</t>
  </si>
  <si>
    <t>Assistent who assesed scar</t>
  </si>
  <si>
    <t>Assistente verificador da cicatriz</t>
  </si>
  <si>
    <t>BCG scar of the mother</t>
  </si>
  <si>
    <t>Cicatriz de BCG na mãe</t>
  </si>
  <si>
    <t>Does the mother have a BCG scar?</t>
  </si>
  <si>
    <t>A mãe tem cicatriz de BCG ?</t>
  </si>
  <si>
    <t>selected(data('cicbcgmae'),'1')</t>
  </si>
  <si>
    <t>Medição Horizontal</t>
  </si>
  <si>
    <t>data('vcartT') == 'NTS' || data('vcartT') == 'NV' || data('vcartT') == 'PC' || data('vcartT') == null</t>
  </si>
  <si>
    <t>Vaccination card</t>
  </si>
  <si>
    <t>Cartão da vacina</t>
  </si>
  <si>
    <t>selected(data('vcartR'), 'VI')</t>
  </si>
  <si>
    <t>If card seen</t>
  </si>
  <si>
    <t>Has card been changed?</t>
  </si>
  <si>
    <t>Tinha trocado de cartão ?</t>
  </si>
  <si>
    <t>Date of BCG</t>
  </si>
  <si>
    <t>Data de BCG</t>
  </si>
  <si>
    <t>data('vbcgVI')&gt;=data('dob') || data('vbcgVI')==null</t>
  </si>
  <si>
    <t>Cannot be before birth:</t>
  </si>
  <si>
    <t>Não pode ser antes do nascimento:</t>
  </si>
  <si>
    <t>data('vbcgm') != null</t>
  </si>
  <si>
    <t xml:space="preserve">If vaccine date not entered </t>
  </si>
  <si>
    <t>data('vbcgm')</t>
  </si>
  <si>
    <t xml:space="preserve">If date entered </t>
  </si>
  <si>
    <t>data('vbcgVI')</t>
  </si>
  <si>
    <t>Date of VPO-0</t>
  </si>
  <si>
    <t>Data de VPO-0</t>
  </si>
  <si>
    <t>data('polionasVI')&gt;=data('dob')|| data('polionasVI')==null</t>
  </si>
  <si>
    <t>selected(data('polionasm'),'SAME')</t>
  </si>
  <si>
    <t>If same date as BCG</t>
  </si>
  <si>
    <t xml:space="preserve">data('polionasm') != null &amp;&amp; not(selected(data('polionasm'),'SAME')) </t>
  </si>
  <si>
    <t>data('polionasm')</t>
  </si>
  <si>
    <t>data('polionasVI')</t>
  </si>
  <si>
    <t>Date of PENTA 1</t>
  </si>
  <si>
    <t>Data de PENTA 1</t>
  </si>
  <si>
    <t>data('vpenta1VI')&gt;=data('dob')|| data('vpenta1VI')==null</t>
  </si>
  <si>
    <t>data('vpenta1m') != null</t>
  </si>
  <si>
    <t>data('vpenta1m')</t>
  </si>
  <si>
    <t>data('vpenta1VI')</t>
  </si>
  <si>
    <t>Date of VPO-1</t>
  </si>
  <si>
    <t>Data de VPO-1</t>
  </si>
  <si>
    <t>data('vp1VI')&gt;=data('polionasVI')|| data('vp1VI')==null</t>
  </si>
  <si>
    <t>Cannot be before VPO-0:</t>
  </si>
  <si>
    <t>Não pode ser antes de VPO-0:</t>
  </si>
  <si>
    <t>selected(data('vp1m'),'SAME')</t>
  </si>
  <si>
    <t>If same date as PENTA1</t>
  </si>
  <si>
    <t xml:space="preserve">data('vp1m') != null &amp;&amp; not(selected(data('vp1m'),'SAME')) </t>
  </si>
  <si>
    <t>data('vp1m')</t>
  </si>
  <si>
    <t>data('vp1VI')</t>
  </si>
  <si>
    <t>Date of PCV13-1</t>
  </si>
  <si>
    <t>Data de PCV13-1</t>
  </si>
  <si>
    <t>data('vpcv1VI')&gt;=data('dob')|| data('vpcv1VI')==null</t>
  </si>
  <si>
    <t>selected(data('vpcv1m'),'SAME')</t>
  </si>
  <si>
    <t xml:space="preserve">data('vpcv1m') != null &amp;&amp; not(selected(data('vpcv1m'),'SAME')) </t>
  </si>
  <si>
    <t>data('vpcv1m')</t>
  </si>
  <si>
    <t>data('vpcv1VI')</t>
  </si>
  <si>
    <t>Date of ROTA-1</t>
  </si>
  <si>
    <t>Data de ROTA-1</t>
  </si>
  <si>
    <t>data('rox1VI')&gt;=data('dob')|| data('rox1VI')==null</t>
  </si>
  <si>
    <t>selected(data('rox1m'),'SAME')</t>
  </si>
  <si>
    <t xml:space="preserve">data('rox1m') != null &amp;&amp; not(selected(data('rox1m'),'SAME')) </t>
  </si>
  <si>
    <t>data('rox1m')</t>
  </si>
  <si>
    <t>data('rox1VI')</t>
  </si>
  <si>
    <t>Date of PENTA 2</t>
  </si>
  <si>
    <t>Data de PENTA 2</t>
  </si>
  <si>
    <t>data('vpenta2VI')&gt;=data('vpenta1VI')|| data('vpenta2VI')==null</t>
  </si>
  <si>
    <t>Cannot be before PENTA 1:</t>
  </si>
  <si>
    <t>Não pode ser antes de PENTA 1:</t>
  </si>
  <si>
    <t>data('vpenta2m') != null</t>
  </si>
  <si>
    <t>data('vpenta2m')</t>
  </si>
  <si>
    <t>data('vpenta2VI')</t>
  </si>
  <si>
    <t>Date of VPO-2</t>
  </si>
  <si>
    <t>Data de VPO-2</t>
  </si>
  <si>
    <t>data('vp2VI')&gt;=data('vp1VI')|| data('vp2VI')==null</t>
  </si>
  <si>
    <t>Cannot be before VPO-1:</t>
  </si>
  <si>
    <t>Não pode ser antes de VPO-1:</t>
  </si>
  <si>
    <t>selected(data('vp2m'),'SAME')</t>
  </si>
  <si>
    <t>If same date as PENTA2</t>
  </si>
  <si>
    <t xml:space="preserve">data('vp2m') != null &amp;&amp; not(selected(data('vp2m'),'SAME')) </t>
  </si>
  <si>
    <t>data('vp2m')</t>
  </si>
  <si>
    <t>data('vp2VI')</t>
  </si>
  <si>
    <t>Date of PCV13-2</t>
  </si>
  <si>
    <t>Data de PCV13-2</t>
  </si>
  <si>
    <t>data('vpcv2VI')&gt;=data('vpcv1VI')|| data('vpcv2VI')==null</t>
  </si>
  <si>
    <t>Cannot be before PCV13-1:</t>
  </si>
  <si>
    <t>Não pode ser antes de PCV13-1:</t>
  </si>
  <si>
    <t>selected(data('vpcv2m'),'SAME')</t>
  </si>
  <si>
    <t xml:space="preserve">data('vpcv2m') != null &amp;&amp; not(selected(data('vpcv2m'),'SAME')) </t>
  </si>
  <si>
    <t>data('vpcv2m')</t>
  </si>
  <si>
    <t>data('vpcv2VI')</t>
  </si>
  <si>
    <t>Date of ROTA-2</t>
  </si>
  <si>
    <t>Data de ROTA-2</t>
  </si>
  <si>
    <t>data('rox2VI')&gt;=data('rox1VI')|| data('rox2VI')==null</t>
  </si>
  <si>
    <t>Cannot be before ROTA-1:</t>
  </si>
  <si>
    <t>Não pode ser antes de ROTA-1:</t>
  </si>
  <si>
    <t>selected(data('rox2m'),'SAME')</t>
  </si>
  <si>
    <t xml:space="preserve">data('rox2m') != null &amp;&amp; not(selected(data('rox2m'),'SAME')) </t>
  </si>
  <si>
    <t>data('rox2m')</t>
  </si>
  <si>
    <t>data('rox2VI')</t>
  </si>
  <si>
    <t>Date of PENTA 3</t>
  </si>
  <si>
    <t>Data de PENTA 3</t>
  </si>
  <si>
    <t>data('vpenta3VI')&gt;=data('vpenta2VI')|| data('vpenta3VI')==null</t>
  </si>
  <si>
    <t>Cannot be before PENTA 2:</t>
  </si>
  <si>
    <t>Não pode ser antes de PENTA-2:</t>
  </si>
  <si>
    <t>data('vpenta3m') != null</t>
  </si>
  <si>
    <t>data('vpenta3m')</t>
  </si>
  <si>
    <t>data('vpenta3VI')</t>
  </si>
  <si>
    <t>Date of VPO-3</t>
  </si>
  <si>
    <t>Data de VPO-3</t>
  </si>
  <si>
    <t>data('vp3VI')&gt;=data('vp2VI')|| data('vp3VI')==null</t>
  </si>
  <si>
    <t>Cannot be before VPO-2:</t>
  </si>
  <si>
    <t>Não pode ser antes de VPO-2:</t>
  </si>
  <si>
    <t>selected(data('vp3m'),'SAME')</t>
  </si>
  <si>
    <t>If same date as PENTA3</t>
  </si>
  <si>
    <t xml:space="preserve">data('vp3m') != null &amp;&amp; not(selected(data('vp3m'),'SAME')) </t>
  </si>
  <si>
    <t>data('vp3m')</t>
  </si>
  <si>
    <t>data('vp3VI')</t>
  </si>
  <si>
    <t>Date of PCV13-3</t>
  </si>
  <si>
    <t>Data de PCV13-3</t>
  </si>
  <si>
    <t>data('vpcv3VI')&gt;=data('vpcv2VI')|| data('vpcv3VI')==null</t>
  </si>
  <si>
    <t>Cannot be before PCV13-2:</t>
  </si>
  <si>
    <t>Não pode ser antes de PCV13-2:</t>
  </si>
  <si>
    <t>selected(data('vpcv3m'),'SAME')</t>
  </si>
  <si>
    <t xml:space="preserve">data('vpcv3m') != null &amp;&amp; not(selected(data('vpcv3m'),'SAME')) </t>
  </si>
  <si>
    <t>data('vpcv3m')</t>
  </si>
  <si>
    <t>data('vpcv3VI')</t>
  </si>
  <si>
    <t>Date of VPI</t>
  </si>
  <si>
    <t>Data de VPI</t>
  </si>
  <si>
    <t>data('vpinjVI')&gt;=data('dob')|| data('vpinjVI')==null</t>
  </si>
  <si>
    <t>selected(data('vpinjm'),'SAME')</t>
  </si>
  <si>
    <t xml:space="preserve">data('vpinjm') != null &amp;&amp; not(selected(data('vpinjm'),'SAME')) </t>
  </si>
  <si>
    <t>data('vpinjm')</t>
  </si>
  <si>
    <t>data('vpinjVI')</t>
  </si>
  <si>
    <t>Date of VAS (Sarampo 1)</t>
  </si>
  <si>
    <t>Data de VAS (Sarampo 1)</t>
  </si>
  <si>
    <t>data('vsar1VI')&gt;=data('dob')|| data('vsar1VI')==null</t>
  </si>
  <si>
    <t>data('vsar1m') != null</t>
  </si>
  <si>
    <t>data('vsar1m')</t>
  </si>
  <si>
    <t>data('vsar1VI')</t>
  </si>
  <si>
    <t>Date of VAA (Yellow fever)</t>
  </si>
  <si>
    <t>Data de VAA (Fevre amarelio)</t>
  </si>
  <si>
    <t>data('vfamVI')&gt;=data('dob')|| data('vfamVI')==null</t>
  </si>
  <si>
    <t>selected(data('vfamm'),'SAME')</t>
  </si>
  <si>
    <t>If same date as VAS</t>
  </si>
  <si>
    <t xml:space="preserve">data('vfamm') != null &amp;&amp; not(selected(data('vfamm'),'SAME')) </t>
  </si>
  <si>
    <t>data('vfamm')</t>
  </si>
  <si>
    <t>data('vfamVI')</t>
  </si>
  <si>
    <t>selected(data('vcartR'), 'NTS') &amp;&amp; data('vcartT') != 'NTS'</t>
  </si>
  <si>
    <t>If no card, but some vaccines</t>
  </si>
  <si>
    <t>VPO-0</t>
  </si>
  <si>
    <t>PENTA 1</t>
  </si>
  <si>
    <t>PENTA 2</t>
  </si>
  <si>
    <t>PENTA 3</t>
  </si>
  <si>
    <t>VPO-1</t>
  </si>
  <si>
    <t>VPO-2</t>
  </si>
  <si>
    <t>VPO-3</t>
  </si>
  <si>
    <t>PCV13-1</t>
  </si>
  <si>
    <t>PCV13-2</t>
  </si>
  <si>
    <t>PCV13-3</t>
  </si>
  <si>
    <t>ROTA-1</t>
  </si>
  <si>
    <t>ROTA-2</t>
  </si>
  <si>
    <t>VPI</t>
  </si>
  <si>
    <t>VAA (Fevre amarelio)</t>
  </si>
  <si>
    <t>defdiag1</t>
  </si>
  <si>
    <t>defdiag1i</t>
  </si>
  <si>
    <t>defdiag1n</t>
  </si>
  <si>
    <t>defdiag2i</t>
  </si>
  <si>
    <t>defdiag2n</t>
  </si>
  <si>
    <t>defdiag2</t>
  </si>
  <si>
    <t>data('defdiag2n') !=null</t>
  </si>
  <si>
    <t>data('defdiag1n') !=null</t>
  </si>
  <si>
    <t>data('defdiag1n')</t>
  </si>
  <si>
    <t>data('defdiag1i')</t>
  </si>
  <si>
    <t>data('defdiag2n')</t>
  </si>
  <si>
    <t>data('defdiag2i')</t>
  </si>
  <si>
    <t>roundsdate</t>
  </si>
  <si>
    <t>cam1in</t>
  </si>
  <si>
    <t>camq</t>
  </si>
  <si>
    <t>roundq</t>
  </si>
  <si>
    <t>sec1in</t>
  </si>
  <si>
    <t>secq</t>
  </si>
  <si>
    <t>Child has moved section</t>
  </si>
  <si>
    <t>Child has moved bed</t>
  </si>
  <si>
    <t>Child still admitted</t>
  </si>
  <si>
    <t>Child discharged</t>
  </si>
  <si>
    <t>Child gone</t>
  </si>
  <si>
    <t>Child dead</t>
  </si>
  <si>
    <t>Paulo - rounds</t>
  </si>
  <si>
    <t>initrounds</t>
  </si>
  <si>
    <t>data('cicbcgmae') == null &amp;&amp; data('cicbcgtipo') != '6'</t>
  </si>
  <si>
    <t>sec1q</t>
  </si>
  <si>
    <t>cam1q</t>
  </si>
  <si>
    <t>N - Disnotri</t>
  </si>
  <si>
    <t>R - Respiratori</t>
  </si>
  <si>
    <t>NA - Don't know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</si>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</sst>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222222"/>
      <name val="Arial"/>
      <family val="2"/>
    </font>
    <font>
      <sz val="11"/>
      <color rgb="FF404040"/>
      <name val="Calibri"/>
      <family val="2"/>
      <scheme val="minor"/>
    </font>
    <font>
      <sz val="11"/>
      <color rgb="FF222222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164" fontId="1" fillId="0" borderId="0"/>
  </cellStyleXfs>
  <cellXfs count="22">
    <xf numFmtId="0" fontId="0" fillId="0" borderId="0" xfId="0"/>
    <xf numFmtId="164" fontId="1" fillId="0" borderId="0" xfId="1"/>
    <xf numFmtId="0" fontId="0" fillId="0" borderId="0" xfId="0" applyAlignment="1">
      <alignment wrapText="1"/>
    </xf>
    <xf numFmtId="0" fontId="2" fillId="0" borderId="0" xfId="0" applyFont="1"/>
    <xf numFmtId="0" fontId="3" fillId="0" borderId="0" xfId="0" applyFont="1"/>
    <xf numFmtId="0" fontId="0" fillId="2" borderId="0" xfId="0" applyFill="1"/>
    <xf numFmtId="0" fontId="0" fillId="3" borderId="1" xfId="0" applyFill="1" applyBorder="1"/>
    <xf numFmtId="0" fontId="0" fillId="4" borderId="0" xfId="0" applyFill="1"/>
    <xf numFmtId="14" fontId="4" fillId="4" borderId="0" xfId="0" applyNumberFormat="1" applyFont="1" applyFill="1"/>
    <xf numFmtId="14" fontId="4" fillId="2" borderId="0" xfId="0" applyNumberFormat="1" applyFont="1" applyFill="1"/>
    <xf numFmtId="0" fontId="0" fillId="5" borderId="0" xfId="0" applyFill="1"/>
    <xf numFmtId="164" fontId="1" fillId="5" borderId="0" xfId="1" applyFill="1"/>
    <xf numFmtId="0" fontId="0" fillId="6" borderId="0" xfId="0" applyFill="1"/>
    <xf numFmtId="0" fontId="0" fillId="7" borderId="0" xfId="0" applyFill="1"/>
    <xf numFmtId="0" fontId="0" fillId="8" borderId="0" xfId="0" applyFill="1"/>
    <xf numFmtId="164" fontId="1" fillId="8" borderId="0" xfId="1" applyFill="1"/>
    <xf numFmtId="164" fontId="1" fillId="9" borderId="0" xfId="1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164" fontId="1" fillId="12" borderId="0" xfId="1" applyFill="1"/>
  </cellXfs>
  <cellStyles count="2">
    <cellStyle name="Excel Built-in Normal" xfId="1" xr:uid="{B24E2DBD-C98B-43BE-8700-82C21F1CBFF5}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"/>
  <sheetViews>
    <sheetView workbookViewId="0">
      <selection activeCell="B2" sqref="B2"/>
    </sheetView>
  </sheetViews>
  <sheetFormatPr defaultRowHeight="15" x14ac:dyDescent="0.25"/>
  <cols>
    <col min="1" max="1" width="13.28515625" bestFit="1" customWidth="1"/>
    <col min="2" max="2" width="10.5703125" bestFit="1" customWidth="1"/>
    <col min="3" max="3" width="23.140625" bestFit="1" customWidth="1"/>
    <col min="4" max="4" width="27" bestFit="1" customWidth="1"/>
    <col min="5" max="5" width="24.7109375" bestFit="1" customWidth="1"/>
    <col min="6" max="6" width="28.5703125" bestFit="1" customWidth="1"/>
    <col min="7" max="7" width="16.42578125" style="2" customWidth="1"/>
  </cols>
  <sheetData>
    <row r="1" spans="1:7" x14ac:dyDescent="0.25">
      <c r="A1" t="s">
        <v>0</v>
      </c>
      <c r="B1" t="s">
        <v>5</v>
      </c>
      <c r="C1" t="s">
        <v>6</v>
      </c>
      <c r="D1" t="s">
        <v>130</v>
      </c>
      <c r="E1" t="s">
        <v>142</v>
      </c>
      <c r="F1" t="s">
        <v>124</v>
      </c>
      <c r="G1" s="2" t="s">
        <v>125</v>
      </c>
    </row>
    <row r="2" spans="1:7" x14ac:dyDescent="0.25">
      <c r="A2" t="s">
        <v>1</v>
      </c>
      <c r="B2" t="s">
        <v>677</v>
      </c>
    </row>
    <row r="3" spans="1:7" x14ac:dyDescent="0.25">
      <c r="A3" t="s">
        <v>2</v>
      </c>
      <c r="B3">
        <v>20190502</v>
      </c>
    </row>
    <row r="4" spans="1:7" x14ac:dyDescent="0.25">
      <c r="A4" t="s">
        <v>3</v>
      </c>
      <c r="B4" t="s">
        <v>17</v>
      </c>
    </row>
    <row r="5" spans="1:7" x14ac:dyDescent="0.25">
      <c r="A5" t="s">
        <v>4</v>
      </c>
      <c r="C5" t="s">
        <v>676</v>
      </c>
      <c r="D5" t="s">
        <v>676</v>
      </c>
      <c r="G5" s="2" t="b">
        <v>0</v>
      </c>
    </row>
    <row r="6" spans="1:7" x14ac:dyDescent="0.25">
      <c r="A6" s="2" t="s">
        <v>46</v>
      </c>
      <c r="B6" s="2" t="s">
        <v>47</v>
      </c>
    </row>
    <row r="7" spans="1:7" x14ac:dyDescent="0.25">
      <c r="A7" t="s">
        <v>92</v>
      </c>
      <c r="E7" t="s">
        <v>126</v>
      </c>
      <c r="F7" t="s">
        <v>306</v>
      </c>
    </row>
    <row r="8" spans="1:7" x14ac:dyDescent="0.25">
      <c r="A8" t="s">
        <v>129</v>
      </c>
      <c r="E8" t="s">
        <v>127</v>
      </c>
      <c r="F8" t="s">
        <v>128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902AA-ED11-47DF-B8BC-39F5B6F88EDF}">
  <dimension ref="A1:Q493"/>
  <sheetViews>
    <sheetView workbookViewId="0">
      <pane ySplit="1" topLeftCell="A26" activePane="bottomLeft" state="frozen"/>
      <selection pane="bottomLeft" activeCell="F36" sqref="F36"/>
    </sheetView>
  </sheetViews>
  <sheetFormatPr defaultRowHeight="15" x14ac:dyDescent="0.25"/>
  <cols>
    <col min="1" max="1" width="12.42578125" bestFit="1" customWidth="1"/>
    <col min="2" max="2" width="12.85546875" bestFit="1" customWidth="1"/>
    <col min="3" max="3" width="24.5703125" bestFit="1" customWidth="1"/>
    <col min="4" max="4" width="21.140625" bestFit="1" customWidth="1"/>
    <col min="5" max="5" width="10.42578125" bestFit="1" customWidth="1"/>
    <col min="6" max="6" width="11.42578125" bestFit="1" customWidth="1"/>
    <col min="7" max="7" width="32.42578125" customWidth="1"/>
    <col min="8" max="8" width="30.85546875" customWidth="1"/>
    <col min="9" max="9" width="24.28515625" customWidth="1"/>
    <col min="10" max="10" width="30.28515625" customWidth="1"/>
    <col min="11" max="11" width="41.28515625" bestFit="1" customWidth="1"/>
    <col min="12" max="12" width="14.42578125" bestFit="1" customWidth="1"/>
    <col min="13" max="13" width="19.5703125" bestFit="1" customWidth="1"/>
    <col min="14" max="14" width="23.5703125" bestFit="1" customWidth="1"/>
    <col min="15" max="15" width="14.42578125" customWidth="1"/>
    <col min="16" max="16" width="17.42578125" bestFit="1" customWidth="1"/>
  </cols>
  <sheetData>
    <row r="1" spans="1:16" ht="16.7" customHeight="1" x14ac:dyDescent="0.25">
      <c r="A1" t="s">
        <v>143</v>
      </c>
      <c r="B1" t="s">
        <v>26</v>
      </c>
      <c r="C1" t="s">
        <v>27</v>
      </c>
      <c r="D1" t="s">
        <v>7</v>
      </c>
      <c r="E1" t="s">
        <v>10</v>
      </c>
      <c r="F1" t="s">
        <v>11</v>
      </c>
      <c r="G1" t="s">
        <v>12</v>
      </c>
      <c r="H1" t="s">
        <v>131</v>
      </c>
      <c r="I1" t="s">
        <v>43</v>
      </c>
      <c r="J1" t="s">
        <v>44</v>
      </c>
      <c r="K1" t="s">
        <v>141</v>
      </c>
      <c r="L1" t="s">
        <v>28</v>
      </c>
      <c r="M1" s="4" t="s">
        <v>144</v>
      </c>
      <c r="N1" s="4" t="s">
        <v>250</v>
      </c>
      <c r="O1" s="4" t="s">
        <v>209</v>
      </c>
      <c r="P1" t="s">
        <v>25</v>
      </c>
    </row>
    <row r="2" spans="1:16" x14ac:dyDescent="0.25">
      <c r="B2" t="s">
        <v>18</v>
      </c>
    </row>
    <row r="3" spans="1:16" x14ac:dyDescent="0.25">
      <c r="D3" t="s">
        <v>9</v>
      </c>
      <c r="E3" t="s">
        <v>402</v>
      </c>
      <c r="F3" t="s">
        <v>396</v>
      </c>
      <c r="G3" t="s">
        <v>436</v>
      </c>
    </row>
    <row r="4" spans="1:16" x14ac:dyDescent="0.25">
      <c r="B4" t="s">
        <v>382</v>
      </c>
      <c r="C4" t="s">
        <v>437</v>
      </c>
    </row>
    <row r="5" spans="1:16" x14ac:dyDescent="0.25">
      <c r="D5" t="s">
        <v>50</v>
      </c>
      <c r="F5" t="s">
        <v>407</v>
      </c>
      <c r="G5" t="s">
        <v>438</v>
      </c>
    </row>
    <row r="6" spans="1:16" ht="16.7" customHeight="1" x14ac:dyDescent="0.25">
      <c r="D6" t="s">
        <v>146</v>
      </c>
      <c r="E6" t="s">
        <v>416</v>
      </c>
      <c r="F6" t="s">
        <v>411</v>
      </c>
    </row>
    <row r="7" spans="1:16" ht="16.7" customHeight="1" x14ac:dyDescent="0.25">
      <c r="B7" t="s">
        <v>382</v>
      </c>
      <c r="C7" t="s">
        <v>439</v>
      </c>
    </row>
    <row r="8" spans="1:16" ht="16.7" customHeight="1" x14ac:dyDescent="0.25">
      <c r="D8" t="s">
        <v>384</v>
      </c>
      <c r="F8" t="s">
        <v>397</v>
      </c>
      <c r="L8" t="s">
        <v>440</v>
      </c>
    </row>
    <row r="9" spans="1:16" ht="16.7" customHeight="1" x14ac:dyDescent="0.25">
      <c r="D9" t="s">
        <v>8</v>
      </c>
      <c r="F9" t="s">
        <v>408</v>
      </c>
      <c r="G9" t="s">
        <v>441</v>
      </c>
    </row>
    <row r="10" spans="1:16" ht="16.7" customHeight="1" x14ac:dyDescent="0.25">
      <c r="B10" t="s">
        <v>385</v>
      </c>
    </row>
    <row r="11" spans="1:16" ht="16.7" customHeight="1" x14ac:dyDescent="0.25">
      <c r="D11" t="s">
        <v>384</v>
      </c>
      <c r="F11" t="s">
        <v>397</v>
      </c>
      <c r="L11" t="s">
        <v>442</v>
      </c>
    </row>
    <row r="12" spans="1:16" ht="16.7" customHeight="1" x14ac:dyDescent="0.25">
      <c r="B12" t="s">
        <v>386</v>
      </c>
    </row>
    <row r="13" spans="1:16" ht="16.7" customHeight="1" x14ac:dyDescent="0.25">
      <c r="B13" t="s">
        <v>386</v>
      </c>
    </row>
    <row r="14" spans="1:16" ht="16.7" customHeight="1" x14ac:dyDescent="0.25">
      <c r="B14" t="s">
        <v>19</v>
      </c>
    </row>
    <row r="15" spans="1:16" ht="16.7" customHeight="1" x14ac:dyDescent="0.25">
      <c r="B15" t="s">
        <v>382</v>
      </c>
      <c r="C15" t="s">
        <v>437</v>
      </c>
    </row>
    <row r="16" spans="1:16" ht="16.7" customHeight="1" x14ac:dyDescent="0.25">
      <c r="B16" t="s">
        <v>18</v>
      </c>
    </row>
    <row r="17" spans="2:12" ht="16.7" customHeight="1" x14ac:dyDescent="0.25">
      <c r="D17" t="s">
        <v>36</v>
      </c>
      <c r="E17" t="s">
        <v>363</v>
      </c>
      <c r="F17" t="s">
        <v>653</v>
      </c>
      <c r="G17" t="s">
        <v>374</v>
      </c>
    </row>
    <row r="18" spans="2:12" ht="16.7" customHeight="1" x14ac:dyDescent="0.25">
      <c r="D18" t="s">
        <v>146</v>
      </c>
      <c r="E18" t="s">
        <v>379</v>
      </c>
      <c r="F18" t="s">
        <v>654</v>
      </c>
    </row>
    <row r="19" spans="2:12" ht="16.7" customHeight="1" x14ac:dyDescent="0.25">
      <c r="B19" t="s">
        <v>382</v>
      </c>
      <c r="C19" t="s">
        <v>659</v>
      </c>
    </row>
    <row r="20" spans="2:12" ht="16.7" customHeight="1" x14ac:dyDescent="0.25">
      <c r="D20" t="s">
        <v>384</v>
      </c>
      <c r="F20" t="s">
        <v>652</v>
      </c>
      <c r="L20" t="s">
        <v>660</v>
      </c>
    </row>
    <row r="21" spans="2:12" ht="16.7" customHeight="1" x14ac:dyDescent="0.25">
      <c r="B21" t="s">
        <v>385</v>
      </c>
    </row>
    <row r="22" spans="2:12" ht="16.7" customHeight="1" x14ac:dyDescent="0.25">
      <c r="D22" t="s">
        <v>384</v>
      </c>
      <c r="F22" t="s">
        <v>652</v>
      </c>
      <c r="L22" t="s">
        <v>661</v>
      </c>
    </row>
    <row r="23" spans="2:12" ht="16.7" customHeight="1" x14ac:dyDescent="0.25">
      <c r="B23" t="s">
        <v>386</v>
      </c>
    </row>
    <row r="24" spans="2:12" ht="16.7" customHeight="1" x14ac:dyDescent="0.25">
      <c r="D24" t="s">
        <v>36</v>
      </c>
      <c r="E24" t="s">
        <v>363</v>
      </c>
      <c r="F24" t="s">
        <v>655</v>
      </c>
      <c r="G24" t="s">
        <v>375</v>
      </c>
    </row>
    <row r="25" spans="2:12" ht="16.7" customHeight="1" x14ac:dyDescent="0.25">
      <c r="D25" t="s">
        <v>146</v>
      </c>
      <c r="E25" t="s">
        <v>379</v>
      </c>
      <c r="F25" t="s">
        <v>656</v>
      </c>
    </row>
    <row r="26" spans="2:12" ht="16.7" customHeight="1" x14ac:dyDescent="0.25">
      <c r="B26" t="s">
        <v>382</v>
      </c>
      <c r="C26" t="s">
        <v>658</v>
      </c>
    </row>
    <row r="27" spans="2:12" ht="16.7" customHeight="1" x14ac:dyDescent="0.25">
      <c r="D27" t="s">
        <v>384</v>
      </c>
      <c r="F27" t="s">
        <v>657</v>
      </c>
      <c r="L27" t="s">
        <v>662</v>
      </c>
    </row>
    <row r="28" spans="2:12" ht="16.7" customHeight="1" x14ac:dyDescent="0.25">
      <c r="B28" t="s">
        <v>385</v>
      </c>
    </row>
    <row r="29" spans="2:12" ht="16.7" customHeight="1" x14ac:dyDescent="0.25">
      <c r="D29" t="s">
        <v>384</v>
      </c>
      <c r="F29" t="s">
        <v>657</v>
      </c>
      <c r="L29" t="s">
        <v>663</v>
      </c>
    </row>
    <row r="30" spans="2:12" ht="16.7" customHeight="1" x14ac:dyDescent="0.25">
      <c r="B30" t="s">
        <v>386</v>
      </c>
    </row>
    <row r="31" spans="2:12" x14ac:dyDescent="0.25">
      <c r="B31" t="s">
        <v>19</v>
      </c>
    </row>
    <row r="32" spans="2:12" x14ac:dyDescent="0.25">
      <c r="B32" t="s">
        <v>386</v>
      </c>
    </row>
    <row r="33" spans="2:12" ht="16.7" customHeight="1" x14ac:dyDescent="0.25">
      <c r="B33" t="s">
        <v>443</v>
      </c>
      <c r="C33" t="s">
        <v>444</v>
      </c>
    </row>
    <row r="34" spans="2:12" ht="16.7" customHeight="1" x14ac:dyDescent="0.25">
      <c r="B34" t="s">
        <v>18</v>
      </c>
    </row>
    <row r="35" spans="2:12" ht="16.7" customHeight="1" x14ac:dyDescent="0.25">
      <c r="D35" t="s">
        <v>36</v>
      </c>
      <c r="E35" t="s">
        <v>417</v>
      </c>
      <c r="F35" t="s">
        <v>413</v>
      </c>
      <c r="G35" t="s">
        <v>445</v>
      </c>
    </row>
    <row r="36" spans="2:12" ht="16.7" customHeight="1" x14ac:dyDescent="0.25">
      <c r="D36" t="s">
        <v>20</v>
      </c>
      <c r="F36" t="s">
        <v>409</v>
      </c>
      <c r="G36" t="s">
        <v>446</v>
      </c>
    </row>
    <row r="37" spans="2:12" ht="16.7" customHeight="1" x14ac:dyDescent="0.25">
      <c r="D37" t="s">
        <v>146</v>
      </c>
      <c r="E37" t="s">
        <v>434</v>
      </c>
      <c r="F37" t="s">
        <v>410</v>
      </c>
    </row>
    <row r="38" spans="2:12" ht="16.7" customHeight="1" x14ac:dyDescent="0.25">
      <c r="B38" t="s">
        <v>382</v>
      </c>
      <c r="C38" t="s">
        <v>447</v>
      </c>
    </row>
    <row r="39" spans="2:12" ht="16.7" customHeight="1" x14ac:dyDescent="0.25">
      <c r="D39" t="s">
        <v>384</v>
      </c>
      <c r="F39" t="s">
        <v>414</v>
      </c>
      <c r="L39" t="s">
        <v>448</v>
      </c>
    </row>
    <row r="40" spans="2:12" ht="16.7" customHeight="1" x14ac:dyDescent="0.25">
      <c r="B40" t="s">
        <v>385</v>
      </c>
    </row>
    <row r="41" spans="2:12" ht="16.7" customHeight="1" x14ac:dyDescent="0.25">
      <c r="D41" t="s">
        <v>384</v>
      </c>
      <c r="F41" t="s">
        <v>414</v>
      </c>
      <c r="L41" t="s">
        <v>449</v>
      </c>
    </row>
    <row r="42" spans="2:12" ht="16.7" customHeight="1" x14ac:dyDescent="0.25">
      <c r="B42" t="s">
        <v>386</v>
      </c>
    </row>
    <row r="43" spans="2:12" ht="16.7" customHeight="1" x14ac:dyDescent="0.25">
      <c r="B43" t="s">
        <v>19</v>
      </c>
    </row>
    <row r="44" spans="2:12" ht="16.7" customHeight="1" x14ac:dyDescent="0.25">
      <c r="B44" t="s">
        <v>18</v>
      </c>
    </row>
    <row r="45" spans="2:12" ht="16.7" customHeight="1" x14ac:dyDescent="0.25">
      <c r="D45" t="s">
        <v>36</v>
      </c>
      <c r="E45" t="s">
        <v>363</v>
      </c>
      <c r="F45" t="s">
        <v>381</v>
      </c>
      <c r="G45" t="s">
        <v>374</v>
      </c>
    </row>
    <row r="46" spans="2:12" ht="16.7" customHeight="1" x14ac:dyDescent="0.25">
      <c r="D46" t="s">
        <v>146</v>
      </c>
      <c r="E46" t="s">
        <v>379</v>
      </c>
      <c r="F46" t="s">
        <v>380</v>
      </c>
    </row>
    <row r="47" spans="2:12" ht="16.7" customHeight="1" x14ac:dyDescent="0.25">
      <c r="B47" t="s">
        <v>382</v>
      </c>
      <c r="C47" t="s">
        <v>383</v>
      </c>
    </row>
    <row r="48" spans="2:12" ht="16.7" customHeight="1" x14ac:dyDescent="0.25">
      <c r="D48" t="s">
        <v>384</v>
      </c>
      <c r="F48" t="s">
        <v>376</v>
      </c>
      <c r="L48" t="s">
        <v>387</v>
      </c>
    </row>
    <row r="49" spans="2:17" ht="16.7" customHeight="1" x14ac:dyDescent="0.25">
      <c r="B49" t="s">
        <v>385</v>
      </c>
    </row>
    <row r="50" spans="2:17" ht="16.7" customHeight="1" x14ac:dyDescent="0.25">
      <c r="D50" t="s">
        <v>384</v>
      </c>
      <c r="F50" t="s">
        <v>376</v>
      </c>
      <c r="L50" t="s">
        <v>388</v>
      </c>
    </row>
    <row r="51" spans="2:17" ht="16.7" customHeight="1" x14ac:dyDescent="0.25">
      <c r="B51" t="s">
        <v>386</v>
      </c>
    </row>
    <row r="52" spans="2:17" ht="16.7" customHeight="1" x14ac:dyDescent="0.25">
      <c r="D52" t="s">
        <v>36</v>
      </c>
      <c r="E52" t="s">
        <v>363</v>
      </c>
      <c r="F52" t="s">
        <v>389</v>
      </c>
      <c r="G52" t="s">
        <v>375</v>
      </c>
    </row>
    <row r="53" spans="2:17" ht="16.7" customHeight="1" x14ac:dyDescent="0.25">
      <c r="D53" t="s">
        <v>146</v>
      </c>
      <c r="E53" t="s">
        <v>379</v>
      </c>
      <c r="F53" t="s">
        <v>390</v>
      </c>
    </row>
    <row r="54" spans="2:17" ht="16.7" customHeight="1" x14ac:dyDescent="0.25">
      <c r="B54" t="s">
        <v>382</v>
      </c>
      <c r="C54" t="s">
        <v>391</v>
      </c>
    </row>
    <row r="55" spans="2:17" ht="16.7" customHeight="1" x14ac:dyDescent="0.25">
      <c r="D55" t="s">
        <v>384</v>
      </c>
      <c r="F55" t="s">
        <v>377</v>
      </c>
      <c r="L55" t="s">
        <v>392</v>
      </c>
    </row>
    <row r="56" spans="2:17" ht="16.7" customHeight="1" x14ac:dyDescent="0.25">
      <c r="B56" t="s">
        <v>385</v>
      </c>
    </row>
    <row r="57" spans="2:17" ht="16.7" customHeight="1" x14ac:dyDescent="0.25">
      <c r="D57" t="s">
        <v>384</v>
      </c>
      <c r="F57" t="s">
        <v>377</v>
      </c>
      <c r="L57" t="s">
        <v>393</v>
      </c>
    </row>
    <row r="58" spans="2:17" ht="16.7" customHeight="1" x14ac:dyDescent="0.25">
      <c r="B58" t="s">
        <v>386</v>
      </c>
    </row>
    <row r="59" spans="2:17" x14ac:dyDescent="0.25">
      <c r="B59" t="s">
        <v>19</v>
      </c>
    </row>
    <row r="60" spans="2:17" ht="16.7" customHeight="1" x14ac:dyDescent="0.25">
      <c r="B60" t="s">
        <v>382</v>
      </c>
      <c r="C60" t="s">
        <v>450</v>
      </c>
    </row>
    <row r="61" spans="2:17" ht="16.7" customHeight="1" x14ac:dyDescent="0.25">
      <c r="B61" t="s">
        <v>18</v>
      </c>
    </row>
    <row r="62" spans="2:17" ht="16.7" customHeight="1" x14ac:dyDescent="0.25">
      <c r="D62" t="s">
        <v>9</v>
      </c>
      <c r="E62" t="s">
        <v>29</v>
      </c>
      <c r="F62" t="s">
        <v>51</v>
      </c>
      <c r="G62" t="s">
        <v>451</v>
      </c>
      <c r="H62" t="s">
        <v>452</v>
      </c>
    </row>
    <row r="63" spans="2:17" ht="16.7" customHeight="1" x14ac:dyDescent="0.25">
      <c r="B63" t="s">
        <v>382</v>
      </c>
      <c r="C63" t="s">
        <v>453</v>
      </c>
      <c r="Q63" t="s">
        <v>454</v>
      </c>
    </row>
    <row r="64" spans="2:17" ht="16.7" customHeight="1" x14ac:dyDescent="0.25">
      <c r="D64" t="s">
        <v>50</v>
      </c>
      <c r="F64" t="s">
        <v>326</v>
      </c>
      <c r="G64" t="s">
        <v>455</v>
      </c>
      <c r="H64" t="s">
        <v>456</v>
      </c>
    </row>
    <row r="65" spans="2:16" x14ac:dyDescent="0.25">
      <c r="B65" t="s">
        <v>386</v>
      </c>
    </row>
    <row r="66" spans="2:16" x14ac:dyDescent="0.25">
      <c r="B66" t="s">
        <v>19</v>
      </c>
    </row>
    <row r="67" spans="2:16" x14ac:dyDescent="0.25">
      <c r="B67" t="s">
        <v>386</v>
      </c>
    </row>
    <row r="68" spans="2:16" x14ac:dyDescent="0.25">
      <c r="B68" t="s">
        <v>382</v>
      </c>
      <c r="C68" t="s">
        <v>457</v>
      </c>
    </row>
    <row r="69" spans="2:16" x14ac:dyDescent="0.25">
      <c r="B69" t="s">
        <v>18</v>
      </c>
    </row>
    <row r="70" spans="2:16" x14ac:dyDescent="0.25">
      <c r="B70" t="s">
        <v>382</v>
      </c>
      <c r="C70" t="s">
        <v>458</v>
      </c>
    </row>
    <row r="71" spans="2:16" x14ac:dyDescent="0.25">
      <c r="D71" t="s">
        <v>20</v>
      </c>
      <c r="F71" t="s">
        <v>291</v>
      </c>
      <c r="G71" t="s">
        <v>459</v>
      </c>
      <c r="H71" t="s">
        <v>460</v>
      </c>
      <c r="I71" s="3" t="s">
        <v>461</v>
      </c>
      <c r="J71" t="s">
        <v>462</v>
      </c>
      <c r="K71" t="s">
        <v>463</v>
      </c>
      <c r="O71" t="s">
        <v>464</v>
      </c>
    </row>
    <row r="72" spans="2:16" x14ac:dyDescent="0.25">
      <c r="D72" t="s">
        <v>146</v>
      </c>
      <c r="E72" t="s">
        <v>147</v>
      </c>
      <c r="F72" t="s">
        <v>288</v>
      </c>
      <c r="I72" s="3"/>
    </row>
    <row r="73" spans="2:16" x14ac:dyDescent="0.25">
      <c r="B73" t="s">
        <v>382</v>
      </c>
      <c r="C73" t="s">
        <v>465</v>
      </c>
      <c r="I73" s="3"/>
      <c r="P73" t="s">
        <v>466</v>
      </c>
    </row>
    <row r="74" spans="2:16" x14ac:dyDescent="0.25">
      <c r="D74" t="s">
        <v>384</v>
      </c>
      <c r="F74" t="s">
        <v>346</v>
      </c>
      <c r="I74" s="3"/>
      <c r="L74" t="s">
        <v>467</v>
      </c>
    </row>
    <row r="75" spans="2:16" x14ac:dyDescent="0.25">
      <c r="B75" t="s">
        <v>385</v>
      </c>
      <c r="I75" s="3"/>
      <c r="P75" t="s">
        <v>468</v>
      </c>
    </row>
    <row r="76" spans="2:16" x14ac:dyDescent="0.25">
      <c r="D76" t="s">
        <v>384</v>
      </c>
      <c r="F76" t="s">
        <v>346</v>
      </c>
      <c r="I76" s="3"/>
      <c r="L76" t="s">
        <v>469</v>
      </c>
    </row>
    <row r="77" spans="2:16" x14ac:dyDescent="0.25">
      <c r="B77" t="s">
        <v>386</v>
      </c>
      <c r="I77" s="3"/>
    </row>
    <row r="78" spans="2:16" x14ac:dyDescent="0.25">
      <c r="B78" t="s">
        <v>386</v>
      </c>
      <c r="I78" s="3"/>
    </row>
    <row r="79" spans="2:16" x14ac:dyDescent="0.25">
      <c r="B79" t="s">
        <v>382</v>
      </c>
      <c r="C79" t="s">
        <v>470</v>
      </c>
      <c r="I79" s="3"/>
    </row>
    <row r="80" spans="2:16" x14ac:dyDescent="0.25">
      <c r="D80" t="s">
        <v>20</v>
      </c>
      <c r="F80" t="s">
        <v>292</v>
      </c>
      <c r="G80" t="s">
        <v>471</v>
      </c>
      <c r="H80" t="s">
        <v>472</v>
      </c>
      <c r="I80" s="3" t="s">
        <v>473</v>
      </c>
      <c r="J80" t="s">
        <v>462</v>
      </c>
      <c r="K80" t="s">
        <v>463</v>
      </c>
      <c r="O80" t="s">
        <v>464</v>
      </c>
    </row>
    <row r="81" spans="2:17" x14ac:dyDescent="0.25">
      <c r="D81" t="s">
        <v>146</v>
      </c>
      <c r="E81" t="s">
        <v>147</v>
      </c>
      <c r="F81" t="s">
        <v>289</v>
      </c>
      <c r="I81" s="3"/>
    </row>
    <row r="82" spans="2:17" x14ac:dyDescent="0.25">
      <c r="B82" t="s">
        <v>382</v>
      </c>
      <c r="C82" t="s">
        <v>474</v>
      </c>
      <c r="I82" s="3"/>
      <c r="P82" t="s">
        <v>466</v>
      </c>
    </row>
    <row r="83" spans="2:17" x14ac:dyDescent="0.25">
      <c r="D83" t="s">
        <v>384</v>
      </c>
      <c r="F83" t="s">
        <v>348</v>
      </c>
      <c r="I83" s="3"/>
      <c r="L83" t="s">
        <v>475</v>
      </c>
    </row>
    <row r="84" spans="2:17" x14ac:dyDescent="0.25">
      <c r="B84" t="s">
        <v>385</v>
      </c>
      <c r="I84" s="3"/>
      <c r="P84" t="s">
        <v>468</v>
      </c>
    </row>
    <row r="85" spans="2:17" x14ac:dyDescent="0.25">
      <c r="D85" t="s">
        <v>384</v>
      </c>
      <c r="F85" t="s">
        <v>348</v>
      </c>
      <c r="I85" s="3"/>
      <c r="L85" t="s">
        <v>476</v>
      </c>
    </row>
    <row r="86" spans="2:17" x14ac:dyDescent="0.25">
      <c r="B86" t="s">
        <v>386</v>
      </c>
      <c r="I86" s="3"/>
    </row>
    <row r="87" spans="2:17" x14ac:dyDescent="0.25">
      <c r="B87" t="s">
        <v>386</v>
      </c>
      <c r="I87" s="3"/>
    </row>
    <row r="88" spans="2:17" x14ac:dyDescent="0.25">
      <c r="B88" t="s">
        <v>19</v>
      </c>
      <c r="I88" s="3"/>
    </row>
    <row r="89" spans="2:17" x14ac:dyDescent="0.25">
      <c r="B89" t="s">
        <v>386</v>
      </c>
      <c r="I89" s="3"/>
    </row>
    <row r="90" spans="2:17" x14ac:dyDescent="0.25">
      <c r="B90" t="s">
        <v>382</v>
      </c>
      <c r="C90" t="s">
        <v>477</v>
      </c>
      <c r="I90" s="3"/>
    </row>
    <row r="91" spans="2:17" x14ac:dyDescent="0.25">
      <c r="B91" t="s">
        <v>18</v>
      </c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</row>
    <row r="92" spans="2:17" x14ac:dyDescent="0.25">
      <c r="D92" t="s">
        <v>478</v>
      </c>
      <c r="G92" t="s">
        <v>479</v>
      </c>
      <c r="H92" t="s">
        <v>480</v>
      </c>
    </row>
    <row r="93" spans="2:17" x14ac:dyDescent="0.25">
      <c r="D93" t="s">
        <v>36</v>
      </c>
      <c r="E93" s="1" t="s">
        <v>35</v>
      </c>
      <c r="F93" s="1" t="s">
        <v>319</v>
      </c>
      <c r="G93" s="1" t="s">
        <v>481</v>
      </c>
      <c r="H93" s="1" t="s">
        <v>482</v>
      </c>
      <c r="I93" s="1"/>
      <c r="J93" s="1"/>
      <c r="K93" s="1"/>
      <c r="L93" s="1"/>
      <c r="M93" s="1"/>
      <c r="N93" s="1"/>
      <c r="O93" s="1"/>
      <c r="P93" s="1"/>
    </row>
    <row r="94" spans="2:17" x14ac:dyDescent="0.25">
      <c r="B94" t="s">
        <v>382</v>
      </c>
      <c r="C94" t="s">
        <v>483</v>
      </c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t="s">
        <v>484</v>
      </c>
    </row>
    <row r="95" spans="2:17" ht="16.7" customHeight="1" x14ac:dyDescent="0.25">
      <c r="D95" t="s">
        <v>311</v>
      </c>
      <c r="F95" s="1" t="s">
        <v>323</v>
      </c>
      <c r="G95" s="1" t="s">
        <v>485</v>
      </c>
      <c r="H95" s="1" t="s">
        <v>486</v>
      </c>
      <c r="I95" s="1"/>
      <c r="J95" s="1"/>
      <c r="K95" s="1"/>
      <c r="L95" s="1"/>
      <c r="M95" s="1"/>
      <c r="N95" s="1"/>
      <c r="O95" s="1"/>
      <c r="P95" s="1" t="s">
        <v>464</v>
      </c>
    </row>
    <row r="96" spans="2:17" ht="16.7" customHeight="1" x14ac:dyDescent="0.25">
      <c r="D96" t="s">
        <v>311</v>
      </c>
      <c r="F96" s="1" t="s">
        <v>321</v>
      </c>
      <c r="G96" s="1" t="s">
        <v>487</v>
      </c>
      <c r="H96" s="1" t="s">
        <v>488</v>
      </c>
      <c r="I96" s="1"/>
      <c r="J96" s="1"/>
      <c r="K96" s="1"/>
      <c r="L96" s="1"/>
      <c r="M96" s="1"/>
      <c r="N96" s="1"/>
      <c r="O96" s="1"/>
      <c r="P96" s="1" t="s">
        <v>464</v>
      </c>
    </row>
    <row r="97" spans="2:17" ht="16.7" customHeight="1" x14ac:dyDescent="0.25">
      <c r="B97" t="s">
        <v>386</v>
      </c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</row>
    <row r="98" spans="2:17" x14ac:dyDescent="0.25">
      <c r="D98" t="s">
        <v>36</v>
      </c>
      <c r="E98" t="s">
        <v>37</v>
      </c>
      <c r="F98" s="1" t="s">
        <v>320</v>
      </c>
      <c r="G98" s="1" t="s">
        <v>489</v>
      </c>
      <c r="H98" s="1" t="s">
        <v>490</v>
      </c>
      <c r="I98" s="1"/>
      <c r="J98" s="1"/>
      <c r="K98" s="1"/>
      <c r="L98" s="1"/>
      <c r="M98" s="1"/>
      <c r="N98" s="1"/>
      <c r="O98" s="1"/>
      <c r="P98" s="1"/>
    </row>
    <row r="99" spans="2:17" ht="16.7" customHeight="1" x14ac:dyDescent="0.25">
      <c r="B99" t="s">
        <v>19</v>
      </c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</row>
    <row r="100" spans="2:17" x14ac:dyDescent="0.25">
      <c r="B100" t="s">
        <v>386</v>
      </c>
      <c r="I100" s="3"/>
    </row>
    <row r="101" spans="2:17" x14ac:dyDescent="0.25">
      <c r="B101" t="s">
        <v>382</v>
      </c>
      <c r="C101" t="s">
        <v>678</v>
      </c>
      <c r="I101" s="3"/>
    </row>
    <row r="102" spans="2:17" x14ac:dyDescent="0.25">
      <c r="B102" t="s">
        <v>18</v>
      </c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</row>
    <row r="103" spans="2:17" x14ac:dyDescent="0.25">
      <c r="D103" t="s">
        <v>478</v>
      </c>
      <c r="F103" s="1"/>
      <c r="G103" s="1" t="s">
        <v>491</v>
      </c>
      <c r="H103" s="1" t="s">
        <v>492</v>
      </c>
      <c r="I103" s="1"/>
      <c r="J103" s="1"/>
      <c r="K103" s="1"/>
      <c r="L103" s="1"/>
      <c r="M103" s="1"/>
      <c r="N103" s="1"/>
      <c r="O103" s="1"/>
      <c r="P103" s="1"/>
    </row>
    <row r="104" spans="2:17" x14ac:dyDescent="0.25">
      <c r="D104" t="s">
        <v>9</v>
      </c>
      <c r="E104" s="1" t="s">
        <v>29</v>
      </c>
      <c r="F104" s="1" t="s">
        <v>318</v>
      </c>
      <c r="G104" s="1" t="s">
        <v>493</v>
      </c>
      <c r="H104" s="1" t="s">
        <v>494</v>
      </c>
      <c r="I104" s="1"/>
      <c r="J104" s="1"/>
      <c r="K104" s="1"/>
      <c r="L104" s="1"/>
      <c r="M104" s="1"/>
      <c r="N104" s="1"/>
      <c r="O104" s="1"/>
      <c r="P104" s="1"/>
    </row>
    <row r="105" spans="2:17" x14ac:dyDescent="0.25">
      <c r="B105" t="s">
        <v>382</v>
      </c>
      <c r="C105" t="s">
        <v>495</v>
      </c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t="s">
        <v>484</v>
      </c>
    </row>
    <row r="106" spans="2:17" x14ac:dyDescent="0.25">
      <c r="D106" t="s">
        <v>311</v>
      </c>
      <c r="F106" s="1" t="s">
        <v>312</v>
      </c>
      <c r="G106" s="1" t="s">
        <v>485</v>
      </c>
      <c r="H106" s="1" t="s">
        <v>486</v>
      </c>
      <c r="I106" s="1"/>
      <c r="J106" s="1"/>
      <c r="K106" s="1"/>
      <c r="L106" s="1"/>
      <c r="M106" s="1"/>
      <c r="N106" s="1"/>
      <c r="O106" s="1"/>
      <c r="P106" s="1" t="s">
        <v>464</v>
      </c>
    </row>
    <row r="107" spans="2:17" x14ac:dyDescent="0.25">
      <c r="D107" t="s">
        <v>311</v>
      </c>
      <c r="F107" s="1" t="s">
        <v>310</v>
      </c>
      <c r="G107" s="1" t="s">
        <v>487</v>
      </c>
      <c r="H107" s="1" t="s">
        <v>496</v>
      </c>
      <c r="I107" s="1"/>
      <c r="J107" s="1"/>
      <c r="K107" s="1"/>
      <c r="L107" s="1"/>
      <c r="M107" s="1"/>
      <c r="N107" s="1"/>
      <c r="O107" s="1"/>
      <c r="P107" s="1" t="s">
        <v>464</v>
      </c>
    </row>
    <row r="108" spans="2:17" x14ac:dyDescent="0.25">
      <c r="B108" t="s">
        <v>386</v>
      </c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</row>
    <row r="109" spans="2:17" x14ac:dyDescent="0.25">
      <c r="D109" t="s">
        <v>36</v>
      </c>
      <c r="E109" t="s">
        <v>37</v>
      </c>
      <c r="F109" s="1" t="s">
        <v>322</v>
      </c>
      <c r="G109" s="1" t="s">
        <v>489</v>
      </c>
      <c r="H109" s="1" t="s">
        <v>490</v>
      </c>
      <c r="I109" s="1"/>
      <c r="J109" s="1"/>
      <c r="K109" s="1"/>
      <c r="L109" s="1"/>
      <c r="M109" s="1"/>
      <c r="N109" s="1"/>
      <c r="O109" s="1"/>
      <c r="P109" s="1"/>
    </row>
    <row r="110" spans="2:17" x14ac:dyDescent="0.25">
      <c r="B110" t="s">
        <v>19</v>
      </c>
    </row>
    <row r="111" spans="2:17" x14ac:dyDescent="0.25">
      <c r="B111" t="s">
        <v>386</v>
      </c>
      <c r="I111" s="3"/>
    </row>
    <row r="112" spans="2:17" ht="16.7" customHeight="1" x14ac:dyDescent="0.25">
      <c r="B112" t="s">
        <v>382</v>
      </c>
      <c r="C112" t="s">
        <v>497</v>
      </c>
    </row>
    <row r="113" spans="2:17" ht="16.7" customHeight="1" x14ac:dyDescent="0.25">
      <c r="B113" t="s">
        <v>18</v>
      </c>
    </row>
    <row r="114" spans="2:17" x14ac:dyDescent="0.25">
      <c r="D114" t="s">
        <v>9</v>
      </c>
      <c r="E114" t="s">
        <v>30</v>
      </c>
      <c r="F114" t="s">
        <v>415</v>
      </c>
      <c r="G114" t="s">
        <v>498</v>
      </c>
      <c r="H114" t="s">
        <v>499</v>
      </c>
    </row>
    <row r="115" spans="2:17" x14ac:dyDescent="0.25">
      <c r="B115" t="s">
        <v>382</v>
      </c>
      <c r="C115" t="s">
        <v>500</v>
      </c>
      <c r="Q115" t="s">
        <v>501</v>
      </c>
    </row>
    <row r="116" spans="2:17" x14ac:dyDescent="0.25">
      <c r="D116" t="s">
        <v>9</v>
      </c>
      <c r="E116" t="s">
        <v>29</v>
      </c>
      <c r="F116" t="s">
        <v>333</v>
      </c>
      <c r="G116" t="s">
        <v>502</v>
      </c>
      <c r="H116" t="s">
        <v>503</v>
      </c>
    </row>
    <row r="117" spans="2:17" x14ac:dyDescent="0.25">
      <c r="B117" t="s">
        <v>386</v>
      </c>
    </row>
    <row r="118" spans="2:17" ht="16.7" customHeight="1" x14ac:dyDescent="0.25">
      <c r="B118" t="s">
        <v>19</v>
      </c>
    </row>
    <row r="119" spans="2:17" ht="16.7" customHeight="1" x14ac:dyDescent="0.25">
      <c r="B119" t="s">
        <v>382</v>
      </c>
      <c r="C119" t="s">
        <v>500</v>
      </c>
    </row>
    <row r="120" spans="2:17" x14ac:dyDescent="0.25">
      <c r="B120" t="s">
        <v>18</v>
      </c>
    </row>
    <row r="121" spans="2:17" x14ac:dyDescent="0.25">
      <c r="D121" t="s">
        <v>50</v>
      </c>
      <c r="F121" s="1" t="s">
        <v>270</v>
      </c>
      <c r="G121" s="1" t="s">
        <v>504</v>
      </c>
      <c r="H121" s="1" t="s">
        <v>505</v>
      </c>
      <c r="I121" s="1" t="s">
        <v>506</v>
      </c>
      <c r="J121" s="1" t="s">
        <v>507</v>
      </c>
      <c r="K121" s="1" t="s">
        <v>508</v>
      </c>
      <c r="L121" s="1"/>
      <c r="M121" s="1"/>
      <c r="N121" s="1"/>
      <c r="O121" s="1"/>
      <c r="P121" s="1"/>
      <c r="Q121" s="1"/>
    </row>
    <row r="122" spans="2:17" x14ac:dyDescent="0.25">
      <c r="D122" t="s">
        <v>146</v>
      </c>
      <c r="E122" t="s">
        <v>91</v>
      </c>
      <c r="F122" s="1" t="s">
        <v>93</v>
      </c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2:17" x14ac:dyDescent="0.25">
      <c r="B123" t="s">
        <v>382</v>
      </c>
      <c r="C123" t="s">
        <v>509</v>
      </c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 t="s">
        <v>510</v>
      </c>
    </row>
    <row r="124" spans="2:17" x14ac:dyDescent="0.25">
      <c r="D124" t="s">
        <v>384</v>
      </c>
      <c r="F124" s="1" t="s">
        <v>350</v>
      </c>
      <c r="G124" s="1"/>
      <c r="H124" s="1"/>
      <c r="I124" s="1"/>
      <c r="J124" s="1"/>
      <c r="K124" s="1"/>
      <c r="L124" s="1" t="s">
        <v>511</v>
      </c>
      <c r="M124" s="1"/>
      <c r="N124" s="1"/>
      <c r="O124" s="1"/>
      <c r="P124" s="1"/>
      <c r="Q124" s="1"/>
    </row>
    <row r="125" spans="2:17" x14ac:dyDescent="0.25">
      <c r="B125" t="s">
        <v>385</v>
      </c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 t="s">
        <v>512</v>
      </c>
    </row>
    <row r="126" spans="2:17" x14ac:dyDescent="0.25">
      <c r="D126" t="s">
        <v>384</v>
      </c>
      <c r="F126" s="1" t="s">
        <v>350</v>
      </c>
      <c r="G126" s="1"/>
      <c r="H126" s="1"/>
      <c r="I126" s="1"/>
      <c r="J126" s="1"/>
      <c r="K126" s="1"/>
      <c r="L126" s="1" t="s">
        <v>513</v>
      </c>
      <c r="M126" s="1"/>
      <c r="N126" s="1"/>
      <c r="O126" s="1"/>
      <c r="P126" s="1"/>
      <c r="Q126" s="1"/>
    </row>
    <row r="127" spans="2:17" x14ac:dyDescent="0.25">
      <c r="B127" t="s">
        <v>386</v>
      </c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2:17" x14ac:dyDescent="0.25">
      <c r="D128" t="s">
        <v>50</v>
      </c>
      <c r="F128" s="1" t="s">
        <v>271</v>
      </c>
      <c r="G128" s="1" t="s">
        <v>514</v>
      </c>
      <c r="H128" s="1" t="s">
        <v>515</v>
      </c>
      <c r="I128" s="1" t="s">
        <v>516</v>
      </c>
      <c r="J128" s="1" t="s">
        <v>507</v>
      </c>
      <c r="K128" s="1" t="s">
        <v>508</v>
      </c>
      <c r="L128" s="1"/>
      <c r="M128" s="1"/>
      <c r="N128" s="1"/>
      <c r="O128" s="1"/>
      <c r="P128" s="1"/>
      <c r="Q128" s="1"/>
    </row>
    <row r="129" spans="2:17" x14ac:dyDescent="0.25">
      <c r="D129" t="s">
        <v>146</v>
      </c>
      <c r="E129" t="s">
        <v>190</v>
      </c>
      <c r="F129" t="s">
        <v>98</v>
      </c>
    </row>
    <row r="130" spans="2:17" x14ac:dyDescent="0.25">
      <c r="B130" t="s">
        <v>382</v>
      </c>
      <c r="C130" t="s">
        <v>517</v>
      </c>
      <c r="Q130" t="s">
        <v>518</v>
      </c>
    </row>
    <row r="131" spans="2:17" x14ac:dyDescent="0.25">
      <c r="D131" t="s">
        <v>384</v>
      </c>
      <c r="F131" s="1" t="s">
        <v>271</v>
      </c>
      <c r="G131" s="1"/>
      <c r="H131" s="1"/>
      <c r="J131" s="1"/>
      <c r="K131" s="1"/>
      <c r="L131" s="1" t="s">
        <v>513</v>
      </c>
      <c r="M131" s="1"/>
      <c r="N131" s="1"/>
      <c r="O131" s="1"/>
      <c r="P131" s="1"/>
      <c r="Q131" s="1"/>
    </row>
    <row r="132" spans="2:17" x14ac:dyDescent="0.25">
      <c r="B132" t="s">
        <v>386</v>
      </c>
      <c r="F132" s="1"/>
      <c r="G132" s="1"/>
      <c r="H132" s="1"/>
      <c r="J132" s="1"/>
      <c r="K132" s="1"/>
      <c r="L132" s="1"/>
      <c r="M132" s="1"/>
      <c r="N132" s="1"/>
      <c r="O132" s="1"/>
      <c r="P132" s="1"/>
      <c r="Q132" s="1"/>
    </row>
    <row r="133" spans="2:17" x14ac:dyDescent="0.25">
      <c r="B133" t="s">
        <v>382</v>
      </c>
      <c r="C133" t="s">
        <v>519</v>
      </c>
      <c r="F133" s="1"/>
      <c r="G133" s="1"/>
      <c r="H133" s="1"/>
      <c r="J133" s="1"/>
      <c r="K133" s="1"/>
      <c r="L133" s="1"/>
      <c r="M133" s="1"/>
      <c r="N133" s="1"/>
      <c r="O133" s="1"/>
      <c r="P133" s="1"/>
      <c r="Q133" s="1" t="s">
        <v>510</v>
      </c>
    </row>
    <row r="134" spans="2:17" x14ac:dyDescent="0.25">
      <c r="D134" t="s">
        <v>384</v>
      </c>
      <c r="F134" s="1" t="s">
        <v>338</v>
      </c>
      <c r="G134" s="1"/>
      <c r="H134" s="1"/>
      <c r="J134" s="1"/>
      <c r="K134" s="1"/>
      <c r="L134" s="1" t="s">
        <v>520</v>
      </c>
      <c r="M134" s="1"/>
      <c r="N134" s="1"/>
      <c r="O134" s="1"/>
      <c r="P134" s="1"/>
      <c r="Q134" s="1"/>
    </row>
    <row r="135" spans="2:17" x14ac:dyDescent="0.25">
      <c r="B135" t="s">
        <v>385</v>
      </c>
      <c r="F135" s="1"/>
      <c r="G135" s="1"/>
      <c r="H135" s="1"/>
      <c r="J135" s="1"/>
      <c r="K135" s="1"/>
      <c r="L135" s="1"/>
      <c r="M135" s="1"/>
      <c r="N135" s="1"/>
      <c r="O135" s="1"/>
      <c r="P135" s="1"/>
      <c r="Q135" s="1" t="s">
        <v>512</v>
      </c>
    </row>
    <row r="136" spans="2:17" x14ac:dyDescent="0.25">
      <c r="D136" t="s">
        <v>384</v>
      </c>
      <c r="F136" s="1" t="s">
        <v>338</v>
      </c>
      <c r="G136" s="1"/>
      <c r="H136" s="1"/>
      <c r="J136" s="1"/>
      <c r="K136" s="1"/>
      <c r="L136" s="1" t="s">
        <v>521</v>
      </c>
      <c r="M136" s="1"/>
      <c r="N136" s="1"/>
      <c r="O136" s="1"/>
      <c r="P136" s="1"/>
    </row>
    <row r="137" spans="2:17" x14ac:dyDescent="0.25">
      <c r="B137" t="s">
        <v>386</v>
      </c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2:17" x14ac:dyDescent="0.25">
      <c r="B138" t="s">
        <v>19</v>
      </c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2:17" x14ac:dyDescent="0.25">
      <c r="B139" t="s">
        <v>18</v>
      </c>
    </row>
    <row r="140" spans="2:17" x14ac:dyDescent="0.25">
      <c r="D140" t="s">
        <v>50</v>
      </c>
      <c r="F140" s="1" t="s">
        <v>272</v>
      </c>
      <c r="G140" s="1" t="s">
        <v>522</v>
      </c>
      <c r="H140" s="1" t="s">
        <v>523</v>
      </c>
      <c r="I140" s="1" t="s">
        <v>524</v>
      </c>
      <c r="J140" s="1" t="s">
        <v>507</v>
      </c>
      <c r="K140" s="1" t="s">
        <v>508</v>
      </c>
      <c r="L140" s="1"/>
      <c r="M140" s="1"/>
      <c r="N140" s="1"/>
      <c r="O140" s="1"/>
      <c r="P140" s="1"/>
      <c r="Q140" s="1"/>
    </row>
    <row r="141" spans="2:17" x14ac:dyDescent="0.25">
      <c r="D141" t="s">
        <v>146</v>
      </c>
      <c r="E141" t="s">
        <v>91</v>
      </c>
      <c r="F141" s="1" t="s">
        <v>94</v>
      </c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2:17" x14ac:dyDescent="0.25">
      <c r="B142" t="s">
        <v>382</v>
      </c>
      <c r="C142" t="s">
        <v>525</v>
      </c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 t="s">
        <v>510</v>
      </c>
    </row>
    <row r="143" spans="2:17" x14ac:dyDescent="0.25">
      <c r="D143" t="s">
        <v>384</v>
      </c>
      <c r="F143" s="1" t="s">
        <v>358</v>
      </c>
      <c r="G143" s="1"/>
      <c r="H143" s="1"/>
      <c r="I143" s="1"/>
      <c r="J143" s="1"/>
      <c r="K143" s="1"/>
      <c r="L143" s="1" t="s">
        <v>526</v>
      </c>
      <c r="M143" s="1"/>
      <c r="N143" s="1"/>
      <c r="O143" s="1"/>
      <c r="P143" s="1"/>
      <c r="Q143" s="1"/>
    </row>
    <row r="144" spans="2:17" x14ac:dyDescent="0.25">
      <c r="B144" t="s">
        <v>385</v>
      </c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 t="s">
        <v>512</v>
      </c>
    </row>
    <row r="145" spans="2:17" x14ac:dyDescent="0.25">
      <c r="D145" t="s">
        <v>384</v>
      </c>
      <c r="F145" s="1" t="s">
        <v>358</v>
      </c>
      <c r="G145" s="1"/>
      <c r="H145" s="1"/>
      <c r="I145" s="1"/>
      <c r="J145" s="1"/>
      <c r="K145" s="1"/>
      <c r="L145" s="1" t="s">
        <v>527</v>
      </c>
      <c r="M145" s="1"/>
      <c r="N145" s="1"/>
      <c r="O145" s="1"/>
      <c r="P145" s="1"/>
      <c r="Q145" s="1"/>
    </row>
    <row r="146" spans="2:17" x14ac:dyDescent="0.25">
      <c r="B146" t="s">
        <v>386</v>
      </c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2:17" x14ac:dyDescent="0.25">
      <c r="D147" t="s">
        <v>50</v>
      </c>
      <c r="F147" s="1" t="s">
        <v>273</v>
      </c>
      <c r="G147" s="1" t="s">
        <v>528</v>
      </c>
      <c r="H147" s="1" t="s">
        <v>529</v>
      </c>
      <c r="I147" s="1" t="s">
        <v>530</v>
      </c>
      <c r="J147" s="1" t="s">
        <v>531</v>
      </c>
      <c r="K147" s="1" t="s">
        <v>532</v>
      </c>
      <c r="L147" s="1"/>
      <c r="M147" s="1"/>
      <c r="N147" s="1"/>
      <c r="O147" s="1"/>
      <c r="P147" s="1"/>
      <c r="Q147" s="1"/>
    </row>
    <row r="148" spans="2:17" x14ac:dyDescent="0.25">
      <c r="D148" t="s">
        <v>146</v>
      </c>
      <c r="E148" t="s">
        <v>185</v>
      </c>
      <c r="F148" s="1" t="s">
        <v>99</v>
      </c>
    </row>
    <row r="149" spans="2:17" x14ac:dyDescent="0.25">
      <c r="B149" t="s">
        <v>382</v>
      </c>
      <c r="C149" t="s">
        <v>533</v>
      </c>
      <c r="Q149" t="s">
        <v>534</v>
      </c>
    </row>
    <row r="150" spans="2:17" x14ac:dyDescent="0.25">
      <c r="D150" t="s">
        <v>384</v>
      </c>
      <c r="F150" s="1" t="s">
        <v>273</v>
      </c>
      <c r="G150" s="1"/>
      <c r="H150" s="1"/>
      <c r="J150" s="1"/>
      <c r="K150" s="1"/>
      <c r="L150" s="1" t="s">
        <v>527</v>
      </c>
      <c r="M150" s="1"/>
      <c r="N150" s="1"/>
      <c r="O150" s="1"/>
      <c r="P150" s="1"/>
      <c r="Q150" s="1"/>
    </row>
    <row r="151" spans="2:17" x14ac:dyDescent="0.25">
      <c r="B151" t="s">
        <v>386</v>
      </c>
      <c r="F151" s="1"/>
      <c r="G151" s="1"/>
      <c r="H151" s="1"/>
      <c r="J151" s="1"/>
      <c r="K151" s="1"/>
      <c r="L151" s="1"/>
      <c r="M151" s="1"/>
      <c r="N151" s="1"/>
      <c r="O151" s="1"/>
      <c r="P151" s="1"/>
      <c r="Q151" s="1"/>
    </row>
    <row r="152" spans="2:17" x14ac:dyDescent="0.25">
      <c r="B152" t="s">
        <v>382</v>
      </c>
      <c r="C152" t="s">
        <v>535</v>
      </c>
      <c r="F152" s="1"/>
      <c r="G152" s="1"/>
      <c r="H152" s="1"/>
      <c r="J152" s="1"/>
      <c r="K152" s="1"/>
      <c r="L152" s="1"/>
      <c r="M152" s="1"/>
      <c r="N152" s="1"/>
      <c r="O152" s="1"/>
      <c r="P152" s="1"/>
      <c r="Q152" s="1" t="s">
        <v>510</v>
      </c>
    </row>
    <row r="153" spans="2:17" x14ac:dyDescent="0.25">
      <c r="D153" t="s">
        <v>384</v>
      </c>
      <c r="F153" s="1" t="s">
        <v>352</v>
      </c>
      <c r="G153" s="1"/>
      <c r="H153" s="1"/>
      <c r="J153" s="1"/>
      <c r="K153" s="1"/>
      <c r="L153" s="1" t="s">
        <v>536</v>
      </c>
      <c r="M153" s="1"/>
      <c r="N153" s="1"/>
      <c r="O153" s="1"/>
      <c r="P153" s="1"/>
      <c r="Q153" s="1"/>
    </row>
    <row r="154" spans="2:17" x14ac:dyDescent="0.25">
      <c r="B154" t="s">
        <v>385</v>
      </c>
      <c r="F154" s="1"/>
      <c r="G154" s="1"/>
      <c r="H154" s="1"/>
      <c r="J154" s="1"/>
      <c r="K154" s="1"/>
      <c r="L154" s="1"/>
      <c r="M154" s="1"/>
      <c r="N154" s="1"/>
      <c r="O154" s="1"/>
      <c r="P154" s="1"/>
      <c r="Q154" s="1" t="s">
        <v>512</v>
      </c>
    </row>
    <row r="155" spans="2:17" x14ac:dyDescent="0.25">
      <c r="D155" t="s">
        <v>384</v>
      </c>
      <c r="F155" s="1" t="s">
        <v>352</v>
      </c>
      <c r="G155" s="1"/>
      <c r="H155" s="1"/>
      <c r="J155" s="1"/>
      <c r="K155" s="1"/>
      <c r="L155" s="1" t="s">
        <v>537</v>
      </c>
      <c r="M155" s="1"/>
      <c r="N155" s="1"/>
      <c r="O155" s="1"/>
      <c r="P155" s="1"/>
      <c r="Q155" s="1"/>
    </row>
    <row r="156" spans="2:17" x14ac:dyDescent="0.25">
      <c r="B156" t="s">
        <v>386</v>
      </c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2:17" x14ac:dyDescent="0.25">
      <c r="D157" t="s">
        <v>50</v>
      </c>
      <c r="F157" s="1" t="s">
        <v>274</v>
      </c>
      <c r="G157" s="1" t="s">
        <v>538</v>
      </c>
      <c r="H157" s="1" t="s">
        <v>539</v>
      </c>
      <c r="I157" s="1" t="s">
        <v>540</v>
      </c>
      <c r="J157" s="1" t="s">
        <v>507</v>
      </c>
      <c r="K157" s="1" t="s">
        <v>508</v>
      </c>
      <c r="L157" s="1"/>
      <c r="M157" s="1"/>
      <c r="N157" s="1"/>
      <c r="O157" s="1"/>
      <c r="P157" s="1"/>
    </row>
    <row r="158" spans="2:17" x14ac:dyDescent="0.25">
      <c r="D158" t="s">
        <v>146</v>
      </c>
      <c r="E158" t="s">
        <v>185</v>
      </c>
      <c r="F158" s="1" t="s">
        <v>102</v>
      </c>
    </row>
    <row r="159" spans="2:17" x14ac:dyDescent="0.25">
      <c r="B159" t="s">
        <v>382</v>
      </c>
      <c r="C159" t="s">
        <v>541</v>
      </c>
      <c r="Q159" t="s">
        <v>534</v>
      </c>
    </row>
    <row r="160" spans="2:17" x14ac:dyDescent="0.25">
      <c r="D160" t="s">
        <v>384</v>
      </c>
      <c r="F160" s="1" t="s">
        <v>274</v>
      </c>
      <c r="G160" s="1"/>
      <c r="H160" s="1"/>
      <c r="J160" s="1"/>
      <c r="K160" s="1"/>
      <c r="L160" s="1" t="s">
        <v>527</v>
      </c>
      <c r="M160" s="1"/>
      <c r="N160" s="1"/>
      <c r="O160" s="1"/>
      <c r="P160" s="1"/>
      <c r="Q160" s="1"/>
    </row>
    <row r="161" spans="2:17" x14ac:dyDescent="0.25">
      <c r="B161" t="s">
        <v>386</v>
      </c>
      <c r="F161" s="1"/>
      <c r="G161" s="1"/>
      <c r="H161" s="1"/>
      <c r="J161" s="1"/>
      <c r="K161" s="1"/>
      <c r="L161" s="1"/>
      <c r="M161" s="1"/>
      <c r="N161" s="1"/>
      <c r="O161" s="1"/>
      <c r="P161" s="1"/>
      <c r="Q161" s="1"/>
    </row>
    <row r="162" spans="2:17" x14ac:dyDescent="0.25">
      <c r="B162" t="s">
        <v>382</v>
      </c>
      <c r="C162" t="s">
        <v>542</v>
      </c>
      <c r="F162" s="1"/>
      <c r="G162" s="1"/>
      <c r="H162" s="1"/>
      <c r="J162" s="1"/>
      <c r="K162" s="1"/>
      <c r="L162" s="1"/>
      <c r="M162" s="1"/>
      <c r="N162" s="1"/>
      <c r="O162" s="1"/>
      <c r="P162" s="1"/>
      <c r="Q162" s="1" t="s">
        <v>510</v>
      </c>
    </row>
    <row r="163" spans="2:17" x14ac:dyDescent="0.25">
      <c r="D163" t="s">
        <v>384</v>
      </c>
      <c r="F163" s="1" t="s">
        <v>355</v>
      </c>
      <c r="G163" s="1"/>
      <c r="H163" s="1"/>
      <c r="J163" s="1"/>
      <c r="K163" s="1"/>
      <c r="L163" s="1" t="s">
        <v>543</v>
      </c>
      <c r="M163" s="1"/>
      <c r="N163" s="1"/>
      <c r="O163" s="1"/>
      <c r="P163" s="1"/>
      <c r="Q163" s="1"/>
    </row>
    <row r="164" spans="2:17" x14ac:dyDescent="0.25">
      <c r="B164" t="s">
        <v>385</v>
      </c>
      <c r="F164" s="1"/>
      <c r="G164" s="1"/>
      <c r="H164" s="1"/>
      <c r="J164" s="1"/>
      <c r="K164" s="1"/>
      <c r="L164" s="1"/>
      <c r="M164" s="1"/>
      <c r="N164" s="1"/>
      <c r="O164" s="1"/>
      <c r="P164" s="1"/>
      <c r="Q164" s="1" t="s">
        <v>512</v>
      </c>
    </row>
    <row r="165" spans="2:17" x14ac:dyDescent="0.25">
      <c r="D165" t="s">
        <v>384</v>
      </c>
      <c r="F165" s="1" t="s">
        <v>355</v>
      </c>
      <c r="G165" s="1"/>
      <c r="H165" s="1"/>
      <c r="J165" s="1"/>
      <c r="K165" s="1"/>
      <c r="L165" s="1" t="s">
        <v>544</v>
      </c>
      <c r="M165" s="1"/>
      <c r="N165" s="1"/>
      <c r="O165" s="1"/>
      <c r="P165" s="1"/>
      <c r="Q165" s="1"/>
    </row>
    <row r="166" spans="2:17" x14ac:dyDescent="0.25">
      <c r="B166" t="s">
        <v>386</v>
      </c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2:17" x14ac:dyDescent="0.25">
      <c r="D167" t="s">
        <v>50</v>
      </c>
      <c r="F167" s="1" t="s">
        <v>275</v>
      </c>
      <c r="G167" s="1" t="s">
        <v>545</v>
      </c>
      <c r="H167" s="1" t="s">
        <v>546</v>
      </c>
      <c r="I167" s="1" t="s">
        <v>547</v>
      </c>
      <c r="J167" s="1" t="s">
        <v>507</v>
      </c>
      <c r="K167" s="1" t="s">
        <v>508</v>
      </c>
      <c r="L167" s="1"/>
      <c r="M167" s="1"/>
      <c r="N167" s="1"/>
      <c r="O167" s="1"/>
      <c r="P167" s="1"/>
    </row>
    <row r="168" spans="2:17" x14ac:dyDescent="0.25">
      <c r="D168" t="s">
        <v>146</v>
      </c>
      <c r="E168" t="s">
        <v>185</v>
      </c>
      <c r="F168" s="1" t="s">
        <v>105</v>
      </c>
    </row>
    <row r="169" spans="2:17" x14ac:dyDescent="0.25">
      <c r="B169" t="s">
        <v>382</v>
      </c>
      <c r="C169" t="s">
        <v>548</v>
      </c>
      <c r="Q169" t="s">
        <v>534</v>
      </c>
    </row>
    <row r="170" spans="2:17" x14ac:dyDescent="0.25">
      <c r="D170" t="s">
        <v>384</v>
      </c>
      <c r="F170" s="1" t="s">
        <v>275</v>
      </c>
      <c r="G170" s="1"/>
      <c r="H170" s="1"/>
      <c r="J170" s="1"/>
      <c r="K170" s="1"/>
      <c r="L170" s="1" t="s">
        <v>527</v>
      </c>
      <c r="M170" s="1"/>
      <c r="N170" s="1"/>
      <c r="O170" s="1"/>
      <c r="P170" s="1"/>
      <c r="Q170" s="1"/>
    </row>
    <row r="171" spans="2:17" x14ac:dyDescent="0.25">
      <c r="B171" t="s">
        <v>386</v>
      </c>
      <c r="F171" s="1"/>
      <c r="G171" s="1"/>
      <c r="H171" s="1"/>
      <c r="J171" s="1"/>
      <c r="K171" s="1"/>
      <c r="L171" s="1"/>
      <c r="M171" s="1"/>
      <c r="N171" s="1"/>
      <c r="O171" s="1"/>
      <c r="P171" s="1"/>
      <c r="Q171" s="1"/>
    </row>
    <row r="172" spans="2:17" x14ac:dyDescent="0.25">
      <c r="B172" t="s">
        <v>382</v>
      </c>
      <c r="C172" t="s">
        <v>549</v>
      </c>
      <c r="F172" s="1"/>
      <c r="G172" s="1"/>
      <c r="H172" s="1"/>
      <c r="J172" s="1"/>
      <c r="K172" s="1"/>
      <c r="L172" s="1"/>
      <c r="M172" s="1"/>
      <c r="N172" s="1"/>
      <c r="O172" s="1"/>
      <c r="P172" s="1"/>
      <c r="Q172" s="1" t="s">
        <v>510</v>
      </c>
    </row>
    <row r="173" spans="2:17" x14ac:dyDescent="0.25">
      <c r="D173" t="s">
        <v>384</v>
      </c>
      <c r="F173" s="1" t="s">
        <v>340</v>
      </c>
      <c r="G173" s="1"/>
      <c r="H173" s="1"/>
      <c r="J173" s="1"/>
      <c r="K173" s="1"/>
      <c r="L173" s="1" t="s">
        <v>550</v>
      </c>
      <c r="M173" s="1"/>
      <c r="N173" s="1"/>
      <c r="O173" s="1"/>
      <c r="P173" s="1"/>
      <c r="Q173" s="1"/>
    </row>
    <row r="174" spans="2:17" x14ac:dyDescent="0.25">
      <c r="B174" t="s">
        <v>385</v>
      </c>
      <c r="F174" s="1"/>
      <c r="G174" s="1"/>
      <c r="H174" s="1"/>
      <c r="J174" s="1"/>
      <c r="K174" s="1"/>
      <c r="L174" s="1"/>
      <c r="M174" s="1"/>
      <c r="N174" s="1"/>
      <c r="O174" s="1"/>
      <c r="P174" s="1"/>
      <c r="Q174" s="1" t="s">
        <v>512</v>
      </c>
    </row>
    <row r="175" spans="2:17" x14ac:dyDescent="0.25">
      <c r="D175" t="s">
        <v>384</v>
      </c>
      <c r="F175" s="1" t="s">
        <v>340</v>
      </c>
      <c r="G175" s="1"/>
      <c r="H175" s="1"/>
      <c r="J175" s="1"/>
      <c r="K175" s="1"/>
      <c r="L175" s="1" t="s">
        <v>551</v>
      </c>
      <c r="M175" s="1"/>
      <c r="N175" s="1"/>
      <c r="O175" s="1"/>
      <c r="P175" s="1"/>
      <c r="Q175" s="1"/>
    </row>
    <row r="176" spans="2:17" x14ac:dyDescent="0.25">
      <c r="B176" t="s">
        <v>386</v>
      </c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</row>
    <row r="177" spans="2:17" x14ac:dyDescent="0.25">
      <c r="B177" t="s">
        <v>19</v>
      </c>
    </row>
    <row r="178" spans="2:17" x14ac:dyDescent="0.25">
      <c r="B178" t="s">
        <v>18</v>
      </c>
    </row>
    <row r="179" spans="2:17" x14ac:dyDescent="0.25">
      <c r="D179" t="s">
        <v>50</v>
      </c>
      <c r="F179" s="1" t="s">
        <v>276</v>
      </c>
      <c r="G179" s="1" t="s">
        <v>552</v>
      </c>
      <c r="H179" s="1" t="s">
        <v>553</v>
      </c>
      <c r="I179" s="1" t="s">
        <v>554</v>
      </c>
      <c r="J179" s="1" t="s">
        <v>555</v>
      </c>
      <c r="K179" s="1" t="s">
        <v>556</v>
      </c>
      <c r="L179" s="1"/>
      <c r="M179" s="1"/>
      <c r="N179" s="1"/>
      <c r="O179" s="1"/>
      <c r="P179" s="1"/>
      <c r="Q179" s="1"/>
    </row>
    <row r="180" spans="2:17" x14ac:dyDescent="0.25">
      <c r="D180" t="s">
        <v>146</v>
      </c>
      <c r="E180" t="s">
        <v>91</v>
      </c>
      <c r="F180" s="1" t="s">
        <v>95</v>
      </c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</row>
    <row r="181" spans="2:17" x14ac:dyDescent="0.25">
      <c r="B181" t="s">
        <v>382</v>
      </c>
      <c r="C181" t="s">
        <v>557</v>
      </c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 t="s">
        <v>510</v>
      </c>
    </row>
    <row r="182" spans="2:17" x14ac:dyDescent="0.25">
      <c r="D182" t="s">
        <v>384</v>
      </c>
      <c r="F182" s="1" t="s">
        <v>359</v>
      </c>
      <c r="G182" s="1"/>
      <c r="H182" s="1"/>
      <c r="I182" s="1"/>
      <c r="J182" s="1"/>
      <c r="K182" s="1"/>
      <c r="L182" s="1" t="s">
        <v>558</v>
      </c>
      <c r="M182" s="1"/>
      <c r="N182" s="1"/>
      <c r="O182" s="1"/>
      <c r="P182" s="1"/>
      <c r="Q182" s="1"/>
    </row>
    <row r="183" spans="2:17" x14ac:dyDescent="0.25">
      <c r="B183" t="s">
        <v>385</v>
      </c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 t="s">
        <v>512</v>
      </c>
    </row>
    <row r="184" spans="2:17" x14ac:dyDescent="0.25">
      <c r="D184" t="s">
        <v>384</v>
      </c>
      <c r="F184" s="1" t="s">
        <v>359</v>
      </c>
      <c r="G184" s="1"/>
      <c r="H184" s="1"/>
      <c r="I184" s="1"/>
      <c r="J184" s="1"/>
      <c r="K184" s="1"/>
      <c r="L184" s="1" t="s">
        <v>559</v>
      </c>
      <c r="M184" s="1"/>
      <c r="N184" s="1"/>
      <c r="O184" s="1"/>
      <c r="P184" s="1"/>
      <c r="Q184" s="1"/>
    </row>
    <row r="185" spans="2:17" x14ac:dyDescent="0.25">
      <c r="B185" t="s">
        <v>386</v>
      </c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86" spans="2:17" x14ac:dyDescent="0.25">
      <c r="D186" t="s">
        <v>50</v>
      </c>
      <c r="F186" s="1" t="s">
        <v>277</v>
      </c>
      <c r="G186" s="1" t="s">
        <v>560</v>
      </c>
      <c r="H186" s="1" t="s">
        <v>561</v>
      </c>
      <c r="I186" s="1" t="s">
        <v>562</v>
      </c>
      <c r="J186" s="1" t="s">
        <v>563</v>
      </c>
      <c r="K186" s="1" t="s">
        <v>564</v>
      </c>
      <c r="L186" s="1"/>
      <c r="M186" s="1"/>
      <c r="N186" s="1"/>
      <c r="O186" s="1"/>
      <c r="P186" s="1"/>
      <c r="Q186" s="1"/>
    </row>
    <row r="187" spans="2:17" x14ac:dyDescent="0.25">
      <c r="D187" t="s">
        <v>146</v>
      </c>
      <c r="E187" t="s">
        <v>186</v>
      </c>
      <c r="F187" s="1" t="s">
        <v>100</v>
      </c>
    </row>
    <row r="188" spans="2:17" x14ac:dyDescent="0.25">
      <c r="B188" t="s">
        <v>382</v>
      </c>
      <c r="C188" t="s">
        <v>565</v>
      </c>
      <c r="Q188" t="s">
        <v>566</v>
      </c>
    </row>
    <row r="189" spans="2:17" x14ac:dyDescent="0.25">
      <c r="D189" t="s">
        <v>384</v>
      </c>
      <c r="F189" s="1" t="s">
        <v>277</v>
      </c>
      <c r="G189" s="1"/>
      <c r="H189" s="1"/>
      <c r="J189" s="1"/>
      <c r="K189" s="1"/>
      <c r="L189" s="1" t="s">
        <v>559</v>
      </c>
      <c r="M189" s="1"/>
      <c r="N189" s="1"/>
      <c r="O189" s="1"/>
      <c r="P189" s="1"/>
      <c r="Q189" s="1"/>
    </row>
    <row r="190" spans="2:17" x14ac:dyDescent="0.25">
      <c r="B190" t="s">
        <v>386</v>
      </c>
      <c r="F190" s="1"/>
      <c r="G190" s="1"/>
      <c r="H190" s="1"/>
      <c r="J190" s="1"/>
      <c r="K190" s="1"/>
      <c r="L190" s="1"/>
      <c r="M190" s="1"/>
      <c r="N190" s="1"/>
      <c r="O190" s="1"/>
      <c r="P190" s="1"/>
      <c r="Q190" s="1"/>
    </row>
    <row r="191" spans="2:17" x14ac:dyDescent="0.25">
      <c r="B191" t="s">
        <v>382</v>
      </c>
      <c r="C191" t="s">
        <v>567</v>
      </c>
      <c r="F191" s="1"/>
      <c r="G191" s="1"/>
      <c r="H191" s="1"/>
      <c r="J191" s="1"/>
      <c r="K191" s="1"/>
      <c r="L191" s="1"/>
      <c r="M191" s="1"/>
      <c r="N191" s="1"/>
      <c r="O191" s="1"/>
      <c r="P191" s="1"/>
      <c r="Q191" s="1" t="s">
        <v>510</v>
      </c>
    </row>
    <row r="192" spans="2:17" x14ac:dyDescent="0.25">
      <c r="D192" t="s">
        <v>384</v>
      </c>
      <c r="F192" s="1" t="s">
        <v>353</v>
      </c>
      <c r="G192" s="1"/>
      <c r="H192" s="1"/>
      <c r="J192" s="1"/>
      <c r="K192" s="1"/>
      <c r="L192" s="1" t="s">
        <v>568</v>
      </c>
      <c r="M192" s="1"/>
      <c r="N192" s="1"/>
      <c r="O192" s="1"/>
      <c r="P192" s="1"/>
      <c r="Q192" s="1"/>
    </row>
    <row r="193" spans="2:17" x14ac:dyDescent="0.25">
      <c r="B193" t="s">
        <v>385</v>
      </c>
      <c r="F193" s="1"/>
      <c r="G193" s="1"/>
      <c r="H193" s="1"/>
      <c r="J193" s="1"/>
      <c r="K193" s="1"/>
      <c r="L193" s="1"/>
      <c r="M193" s="1"/>
      <c r="N193" s="1"/>
      <c r="O193" s="1"/>
      <c r="P193" s="1"/>
      <c r="Q193" s="1" t="s">
        <v>512</v>
      </c>
    </row>
    <row r="194" spans="2:17" x14ac:dyDescent="0.25">
      <c r="D194" t="s">
        <v>384</v>
      </c>
      <c r="F194" s="1" t="s">
        <v>353</v>
      </c>
      <c r="G194" s="1"/>
      <c r="H194" s="1"/>
      <c r="J194" s="1"/>
      <c r="K194" s="1"/>
      <c r="L194" s="1" t="s">
        <v>569</v>
      </c>
      <c r="M194" s="1"/>
      <c r="N194" s="1"/>
      <c r="O194" s="1"/>
      <c r="P194" s="1"/>
      <c r="Q194" s="1"/>
    </row>
    <row r="195" spans="2:17" x14ac:dyDescent="0.25">
      <c r="B195" t="s">
        <v>386</v>
      </c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</row>
    <row r="196" spans="2:17" x14ac:dyDescent="0.25">
      <c r="D196" t="s">
        <v>50</v>
      </c>
      <c r="F196" s="1" t="s">
        <v>278</v>
      </c>
      <c r="G196" s="1" t="s">
        <v>570</v>
      </c>
      <c r="H196" s="1" t="s">
        <v>571</v>
      </c>
      <c r="I196" s="1" t="s">
        <v>572</v>
      </c>
      <c r="J196" s="1" t="s">
        <v>573</v>
      </c>
      <c r="K196" s="1" t="s">
        <v>574</v>
      </c>
      <c r="L196" s="1"/>
      <c r="M196" s="1"/>
      <c r="N196" s="1"/>
      <c r="O196" s="1"/>
      <c r="P196" s="1"/>
    </row>
    <row r="197" spans="2:17" x14ac:dyDescent="0.25">
      <c r="D197" t="s">
        <v>146</v>
      </c>
      <c r="E197" t="s">
        <v>186</v>
      </c>
      <c r="F197" s="1" t="s">
        <v>103</v>
      </c>
    </row>
    <row r="198" spans="2:17" x14ac:dyDescent="0.25">
      <c r="B198" t="s">
        <v>382</v>
      </c>
      <c r="C198" t="s">
        <v>575</v>
      </c>
      <c r="Q198" t="s">
        <v>566</v>
      </c>
    </row>
    <row r="199" spans="2:17" x14ac:dyDescent="0.25">
      <c r="D199" t="s">
        <v>384</v>
      </c>
      <c r="F199" s="1" t="s">
        <v>278</v>
      </c>
      <c r="G199" s="1"/>
      <c r="H199" s="1"/>
      <c r="J199" s="1"/>
      <c r="K199" s="1"/>
      <c r="L199" s="1" t="s">
        <v>559</v>
      </c>
      <c r="M199" s="1"/>
      <c r="N199" s="1"/>
      <c r="O199" s="1"/>
      <c r="P199" s="1"/>
      <c r="Q199" s="1"/>
    </row>
    <row r="200" spans="2:17" x14ac:dyDescent="0.25">
      <c r="B200" t="s">
        <v>386</v>
      </c>
      <c r="F200" s="1"/>
      <c r="G200" s="1"/>
      <c r="H200" s="1"/>
      <c r="J200" s="1"/>
      <c r="K200" s="1"/>
      <c r="L200" s="1"/>
      <c r="M200" s="1"/>
      <c r="N200" s="1"/>
      <c r="O200" s="1"/>
      <c r="P200" s="1"/>
      <c r="Q200" s="1"/>
    </row>
    <row r="201" spans="2:17" x14ac:dyDescent="0.25">
      <c r="B201" t="s">
        <v>382</v>
      </c>
      <c r="C201" t="s">
        <v>576</v>
      </c>
      <c r="F201" s="1"/>
      <c r="G201" s="1"/>
      <c r="H201" s="1"/>
      <c r="J201" s="1"/>
      <c r="K201" s="1"/>
      <c r="L201" s="1"/>
      <c r="M201" s="1"/>
      <c r="N201" s="1"/>
      <c r="O201" s="1"/>
      <c r="P201" s="1"/>
      <c r="Q201" s="1" t="s">
        <v>510</v>
      </c>
    </row>
    <row r="202" spans="2:17" x14ac:dyDescent="0.25">
      <c r="D202" t="s">
        <v>384</v>
      </c>
      <c r="F202" s="1" t="s">
        <v>356</v>
      </c>
      <c r="G202" s="1"/>
      <c r="H202" s="1"/>
      <c r="J202" s="1"/>
      <c r="K202" s="1"/>
      <c r="L202" s="1" t="s">
        <v>577</v>
      </c>
      <c r="M202" s="1"/>
      <c r="N202" s="1"/>
      <c r="O202" s="1"/>
      <c r="P202" s="1"/>
      <c r="Q202" s="1"/>
    </row>
    <row r="203" spans="2:17" x14ac:dyDescent="0.25">
      <c r="B203" t="s">
        <v>385</v>
      </c>
      <c r="F203" s="1"/>
      <c r="G203" s="1"/>
      <c r="H203" s="1"/>
      <c r="J203" s="1"/>
      <c r="K203" s="1"/>
      <c r="L203" s="1"/>
      <c r="M203" s="1"/>
      <c r="N203" s="1"/>
      <c r="O203" s="1"/>
      <c r="P203" s="1"/>
      <c r="Q203" s="1" t="s">
        <v>512</v>
      </c>
    </row>
    <row r="204" spans="2:17" x14ac:dyDescent="0.25">
      <c r="D204" t="s">
        <v>384</v>
      </c>
      <c r="F204" s="1" t="s">
        <v>356</v>
      </c>
      <c r="G204" s="1"/>
      <c r="H204" s="1"/>
      <c r="J204" s="1"/>
      <c r="K204" s="1"/>
      <c r="L204" s="1" t="s">
        <v>578</v>
      </c>
      <c r="M204" s="1"/>
      <c r="N204" s="1"/>
      <c r="O204" s="1"/>
      <c r="P204" s="1"/>
      <c r="Q204" s="1"/>
    </row>
    <row r="205" spans="2:17" x14ac:dyDescent="0.25">
      <c r="B205" t="s">
        <v>386</v>
      </c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</row>
    <row r="206" spans="2:17" x14ac:dyDescent="0.25">
      <c r="D206" t="s">
        <v>50</v>
      </c>
      <c r="F206" s="1" t="s">
        <v>279</v>
      </c>
      <c r="G206" s="1" t="s">
        <v>579</v>
      </c>
      <c r="H206" s="1" t="s">
        <v>580</v>
      </c>
      <c r="I206" s="1" t="s">
        <v>581</v>
      </c>
      <c r="J206" s="1" t="s">
        <v>582</v>
      </c>
      <c r="K206" s="1" t="s">
        <v>583</v>
      </c>
      <c r="L206" s="1"/>
      <c r="M206" s="1"/>
      <c r="N206" s="1"/>
      <c r="O206" s="1"/>
      <c r="P206" s="1"/>
    </row>
    <row r="207" spans="2:17" x14ac:dyDescent="0.25">
      <c r="D207" t="s">
        <v>146</v>
      </c>
      <c r="E207" t="s">
        <v>186</v>
      </c>
      <c r="F207" s="1" t="s">
        <v>106</v>
      </c>
    </row>
    <row r="208" spans="2:17" x14ac:dyDescent="0.25">
      <c r="B208" t="s">
        <v>382</v>
      </c>
      <c r="C208" t="s">
        <v>584</v>
      </c>
      <c r="Q208" t="s">
        <v>566</v>
      </c>
    </row>
    <row r="209" spans="2:17" x14ac:dyDescent="0.25">
      <c r="D209" t="s">
        <v>384</v>
      </c>
      <c r="F209" s="1" t="s">
        <v>279</v>
      </c>
      <c r="G209" s="1"/>
      <c r="H209" s="1"/>
      <c r="J209" s="1"/>
      <c r="K209" s="1"/>
      <c r="L209" s="1" t="s">
        <v>559</v>
      </c>
      <c r="M209" s="1"/>
      <c r="N209" s="1"/>
      <c r="O209" s="1"/>
      <c r="P209" s="1"/>
      <c r="Q209" s="1"/>
    </row>
    <row r="210" spans="2:17" x14ac:dyDescent="0.25">
      <c r="B210" t="s">
        <v>386</v>
      </c>
      <c r="F210" s="1"/>
      <c r="G210" s="1"/>
      <c r="H210" s="1"/>
      <c r="J210" s="1"/>
      <c r="K210" s="1"/>
      <c r="L210" s="1"/>
      <c r="M210" s="1"/>
      <c r="N210" s="1"/>
      <c r="O210" s="1"/>
      <c r="P210" s="1"/>
      <c r="Q210" s="1"/>
    </row>
    <row r="211" spans="2:17" x14ac:dyDescent="0.25">
      <c r="B211" t="s">
        <v>382</v>
      </c>
      <c r="C211" t="s">
        <v>585</v>
      </c>
      <c r="F211" s="1"/>
      <c r="G211" s="1"/>
      <c r="H211" s="1"/>
      <c r="J211" s="1"/>
      <c r="K211" s="1"/>
      <c r="L211" s="1"/>
      <c r="M211" s="1"/>
      <c r="N211" s="1"/>
      <c r="O211" s="1"/>
      <c r="P211" s="1"/>
      <c r="Q211" s="1" t="s">
        <v>510</v>
      </c>
    </row>
    <row r="212" spans="2:17" x14ac:dyDescent="0.25">
      <c r="D212" t="s">
        <v>384</v>
      </c>
      <c r="F212" s="1" t="s">
        <v>341</v>
      </c>
      <c r="G212" s="1"/>
      <c r="H212" s="1"/>
      <c r="J212" s="1"/>
      <c r="K212" s="1"/>
      <c r="L212" s="1" t="s">
        <v>586</v>
      </c>
      <c r="M212" s="1"/>
      <c r="N212" s="1"/>
      <c r="O212" s="1"/>
      <c r="P212" s="1"/>
      <c r="Q212" s="1"/>
    </row>
    <row r="213" spans="2:17" x14ac:dyDescent="0.25">
      <c r="B213" t="s">
        <v>385</v>
      </c>
      <c r="F213" s="1"/>
      <c r="G213" s="1"/>
      <c r="H213" s="1"/>
      <c r="J213" s="1"/>
      <c r="K213" s="1"/>
      <c r="L213" s="1"/>
      <c r="M213" s="1"/>
      <c r="N213" s="1"/>
      <c r="O213" s="1"/>
      <c r="P213" s="1"/>
      <c r="Q213" s="1" t="s">
        <v>512</v>
      </c>
    </row>
    <row r="214" spans="2:17" x14ac:dyDescent="0.25">
      <c r="D214" t="s">
        <v>384</v>
      </c>
      <c r="F214" s="1" t="s">
        <v>341</v>
      </c>
      <c r="G214" s="1"/>
      <c r="H214" s="1"/>
      <c r="J214" s="1"/>
      <c r="K214" s="1"/>
      <c r="L214" s="1" t="s">
        <v>587</v>
      </c>
      <c r="M214" s="1"/>
      <c r="N214" s="1"/>
      <c r="O214" s="1"/>
      <c r="P214" s="1"/>
      <c r="Q214" s="1"/>
    </row>
    <row r="215" spans="2:17" x14ac:dyDescent="0.25">
      <c r="B215" t="s">
        <v>386</v>
      </c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</row>
    <row r="216" spans="2:17" x14ac:dyDescent="0.25">
      <c r="B216" t="s">
        <v>19</v>
      </c>
    </row>
    <row r="217" spans="2:17" x14ac:dyDescent="0.25">
      <c r="B217" t="s">
        <v>18</v>
      </c>
    </row>
    <row r="218" spans="2:17" x14ac:dyDescent="0.25">
      <c r="D218" t="s">
        <v>50</v>
      </c>
      <c r="F218" s="1" t="s">
        <v>280</v>
      </c>
      <c r="G218" s="1" t="s">
        <v>588</v>
      </c>
      <c r="H218" s="1" t="s">
        <v>589</v>
      </c>
      <c r="I218" s="1" t="s">
        <v>590</v>
      </c>
      <c r="J218" s="1" t="s">
        <v>591</v>
      </c>
      <c r="K218" s="1" t="s">
        <v>592</v>
      </c>
      <c r="L218" s="1"/>
      <c r="M218" s="1"/>
      <c r="N218" s="1"/>
      <c r="O218" s="1"/>
      <c r="P218" s="1"/>
      <c r="Q218" s="1"/>
    </row>
    <row r="219" spans="2:17" x14ac:dyDescent="0.25">
      <c r="D219" t="s">
        <v>146</v>
      </c>
      <c r="E219" t="s">
        <v>91</v>
      </c>
      <c r="F219" s="1" t="s">
        <v>96</v>
      </c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</row>
    <row r="220" spans="2:17" x14ac:dyDescent="0.25">
      <c r="B220" t="s">
        <v>382</v>
      </c>
      <c r="C220" t="s">
        <v>593</v>
      </c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 t="s">
        <v>510</v>
      </c>
    </row>
    <row r="221" spans="2:17" x14ac:dyDescent="0.25">
      <c r="D221" t="s">
        <v>384</v>
      </c>
      <c r="F221" s="1" t="s">
        <v>360</v>
      </c>
      <c r="G221" s="1"/>
      <c r="H221" s="1"/>
      <c r="I221" s="1"/>
      <c r="J221" s="1"/>
      <c r="K221" s="1"/>
      <c r="L221" s="1" t="s">
        <v>594</v>
      </c>
      <c r="M221" s="1"/>
      <c r="N221" s="1"/>
      <c r="O221" s="1"/>
      <c r="P221" s="1"/>
      <c r="Q221" s="1"/>
    </row>
    <row r="222" spans="2:17" x14ac:dyDescent="0.25">
      <c r="B222" t="s">
        <v>385</v>
      </c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 t="s">
        <v>512</v>
      </c>
    </row>
    <row r="223" spans="2:17" x14ac:dyDescent="0.25">
      <c r="D223" t="s">
        <v>384</v>
      </c>
      <c r="F223" s="1" t="s">
        <v>360</v>
      </c>
      <c r="G223" s="1"/>
      <c r="H223" s="1"/>
      <c r="I223" s="1"/>
      <c r="J223" s="1"/>
      <c r="K223" s="1"/>
      <c r="L223" s="1" t="s">
        <v>595</v>
      </c>
      <c r="M223" s="1"/>
      <c r="N223" s="1"/>
      <c r="O223" s="1"/>
      <c r="P223" s="1"/>
      <c r="Q223" s="1"/>
    </row>
    <row r="224" spans="2:17" x14ac:dyDescent="0.25">
      <c r="B224" t="s">
        <v>386</v>
      </c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</row>
    <row r="225" spans="2:17" x14ac:dyDescent="0.25">
      <c r="D225" t="s">
        <v>50</v>
      </c>
      <c r="F225" s="1" t="s">
        <v>281</v>
      </c>
      <c r="G225" s="1" t="s">
        <v>596</v>
      </c>
      <c r="H225" s="1" t="s">
        <v>597</v>
      </c>
      <c r="I225" s="1" t="s">
        <v>598</v>
      </c>
      <c r="J225" s="1" t="s">
        <v>599</v>
      </c>
      <c r="K225" s="1" t="s">
        <v>600</v>
      </c>
      <c r="L225" s="1"/>
      <c r="M225" s="1"/>
      <c r="N225" s="1"/>
      <c r="O225" s="1"/>
      <c r="P225" s="1"/>
      <c r="Q225" s="1"/>
    </row>
    <row r="226" spans="2:17" x14ac:dyDescent="0.25">
      <c r="D226" t="s">
        <v>146</v>
      </c>
      <c r="E226" t="s">
        <v>187</v>
      </c>
      <c r="F226" s="1" t="s">
        <v>101</v>
      </c>
    </row>
    <row r="227" spans="2:17" x14ac:dyDescent="0.25">
      <c r="B227" t="s">
        <v>382</v>
      </c>
      <c r="C227" t="s">
        <v>601</v>
      </c>
      <c r="Q227" t="s">
        <v>602</v>
      </c>
    </row>
    <row r="228" spans="2:17" x14ac:dyDescent="0.25">
      <c r="D228" t="s">
        <v>384</v>
      </c>
      <c r="F228" s="1" t="s">
        <v>281</v>
      </c>
      <c r="G228" s="1"/>
      <c r="H228" s="1"/>
      <c r="J228" s="1"/>
      <c r="K228" s="1"/>
      <c r="L228" s="1" t="s">
        <v>595</v>
      </c>
      <c r="M228" s="1"/>
      <c r="N228" s="1"/>
      <c r="O228" s="1"/>
      <c r="P228" s="1"/>
      <c r="Q228" s="1"/>
    </row>
    <row r="229" spans="2:17" x14ac:dyDescent="0.25">
      <c r="B229" t="s">
        <v>386</v>
      </c>
      <c r="F229" s="1"/>
      <c r="G229" s="1"/>
      <c r="H229" s="1"/>
      <c r="J229" s="1"/>
      <c r="K229" s="1"/>
      <c r="L229" s="1"/>
      <c r="M229" s="1"/>
      <c r="N229" s="1"/>
      <c r="O229" s="1"/>
      <c r="P229" s="1"/>
      <c r="Q229" s="1"/>
    </row>
    <row r="230" spans="2:17" x14ac:dyDescent="0.25">
      <c r="B230" t="s">
        <v>382</v>
      </c>
      <c r="C230" t="s">
        <v>603</v>
      </c>
      <c r="F230" s="1"/>
      <c r="G230" s="1"/>
      <c r="H230" s="1"/>
      <c r="J230" s="1"/>
      <c r="K230" s="1"/>
      <c r="L230" s="1"/>
      <c r="M230" s="1"/>
      <c r="N230" s="1"/>
      <c r="O230" s="1"/>
      <c r="P230" s="1"/>
      <c r="Q230" s="1" t="s">
        <v>510</v>
      </c>
    </row>
    <row r="231" spans="2:17" x14ac:dyDescent="0.25">
      <c r="D231" t="s">
        <v>384</v>
      </c>
      <c r="F231" s="1" t="s">
        <v>354</v>
      </c>
      <c r="G231" s="1"/>
      <c r="H231" s="1"/>
      <c r="J231" s="1"/>
      <c r="K231" s="1"/>
      <c r="L231" s="1" t="s">
        <v>604</v>
      </c>
      <c r="M231" s="1"/>
      <c r="N231" s="1"/>
      <c r="O231" s="1"/>
      <c r="P231" s="1"/>
      <c r="Q231" s="1"/>
    </row>
    <row r="232" spans="2:17" x14ac:dyDescent="0.25">
      <c r="B232" t="s">
        <v>385</v>
      </c>
      <c r="F232" s="1"/>
      <c r="G232" s="1"/>
      <c r="H232" s="1"/>
      <c r="J232" s="1"/>
      <c r="K232" s="1"/>
      <c r="L232" s="1"/>
      <c r="M232" s="1"/>
      <c r="N232" s="1"/>
      <c r="O232" s="1"/>
      <c r="P232" s="1"/>
      <c r="Q232" s="1" t="s">
        <v>512</v>
      </c>
    </row>
    <row r="233" spans="2:17" x14ac:dyDescent="0.25">
      <c r="D233" t="s">
        <v>384</v>
      </c>
      <c r="F233" s="1" t="s">
        <v>354</v>
      </c>
      <c r="G233" s="1"/>
      <c r="H233" s="1"/>
      <c r="J233" s="1"/>
      <c r="K233" s="1"/>
      <c r="L233" s="1" t="s">
        <v>605</v>
      </c>
      <c r="M233" s="1"/>
      <c r="N233" s="1"/>
      <c r="O233" s="1"/>
      <c r="P233" s="1"/>
      <c r="Q233" s="1"/>
    </row>
    <row r="234" spans="2:17" x14ac:dyDescent="0.25">
      <c r="B234" t="s">
        <v>386</v>
      </c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</row>
    <row r="235" spans="2:17" x14ac:dyDescent="0.25">
      <c r="D235" t="s">
        <v>50</v>
      </c>
      <c r="F235" s="1" t="s">
        <v>282</v>
      </c>
      <c r="G235" s="1" t="s">
        <v>606</v>
      </c>
      <c r="H235" s="1" t="s">
        <v>607</v>
      </c>
      <c r="I235" s="1" t="s">
        <v>608</v>
      </c>
      <c r="J235" s="1" t="s">
        <v>609</v>
      </c>
      <c r="K235" s="1" t="s">
        <v>610</v>
      </c>
      <c r="L235" s="1"/>
      <c r="M235" s="1"/>
      <c r="N235" s="1"/>
      <c r="O235" s="1"/>
      <c r="P235" s="1"/>
    </row>
    <row r="236" spans="2:17" x14ac:dyDescent="0.25">
      <c r="D236" t="s">
        <v>146</v>
      </c>
      <c r="E236" t="s">
        <v>187</v>
      </c>
      <c r="F236" s="1" t="s">
        <v>104</v>
      </c>
    </row>
    <row r="237" spans="2:17" x14ac:dyDescent="0.25">
      <c r="B237" t="s">
        <v>382</v>
      </c>
      <c r="C237" t="s">
        <v>611</v>
      </c>
      <c r="Q237" t="s">
        <v>602</v>
      </c>
    </row>
    <row r="238" spans="2:17" x14ac:dyDescent="0.25">
      <c r="D238" t="s">
        <v>384</v>
      </c>
      <c r="F238" s="1" t="s">
        <v>282</v>
      </c>
      <c r="G238" s="1"/>
      <c r="H238" s="1"/>
      <c r="J238" s="1"/>
      <c r="K238" s="1"/>
      <c r="L238" s="1" t="s">
        <v>595</v>
      </c>
      <c r="M238" s="1"/>
      <c r="N238" s="1"/>
      <c r="O238" s="1"/>
      <c r="P238" s="1"/>
      <c r="Q238" s="1"/>
    </row>
    <row r="239" spans="2:17" x14ac:dyDescent="0.25">
      <c r="B239" t="s">
        <v>386</v>
      </c>
      <c r="F239" s="1"/>
      <c r="G239" s="1"/>
      <c r="H239" s="1"/>
      <c r="J239" s="1"/>
      <c r="K239" s="1"/>
      <c r="L239" s="1"/>
      <c r="M239" s="1"/>
      <c r="N239" s="1"/>
      <c r="O239" s="1"/>
      <c r="P239" s="1"/>
      <c r="Q239" s="1"/>
    </row>
    <row r="240" spans="2:17" x14ac:dyDescent="0.25">
      <c r="B240" t="s">
        <v>382</v>
      </c>
      <c r="C240" t="s">
        <v>612</v>
      </c>
      <c r="F240" s="1"/>
      <c r="G240" s="1"/>
      <c r="H240" s="1"/>
      <c r="J240" s="1"/>
      <c r="K240" s="1"/>
      <c r="L240" s="1"/>
      <c r="M240" s="1"/>
      <c r="N240" s="1"/>
      <c r="O240" s="1"/>
      <c r="P240" s="1"/>
      <c r="Q240" s="1" t="s">
        <v>510</v>
      </c>
    </row>
    <row r="241" spans="2:17" x14ac:dyDescent="0.25">
      <c r="D241" t="s">
        <v>384</v>
      </c>
      <c r="F241" s="1" t="s">
        <v>357</v>
      </c>
      <c r="G241" s="1"/>
      <c r="H241" s="1"/>
      <c r="J241" s="1"/>
      <c r="K241" s="1"/>
      <c r="L241" s="1" t="s">
        <v>613</v>
      </c>
      <c r="M241" s="1"/>
      <c r="N241" s="1"/>
      <c r="O241" s="1"/>
      <c r="P241" s="1"/>
      <c r="Q241" s="1"/>
    </row>
    <row r="242" spans="2:17" x14ac:dyDescent="0.25">
      <c r="B242" t="s">
        <v>385</v>
      </c>
      <c r="F242" s="1"/>
      <c r="G242" s="1"/>
      <c r="H242" s="1"/>
      <c r="J242" s="1"/>
      <c r="K242" s="1"/>
      <c r="L242" s="1"/>
      <c r="M242" s="1"/>
      <c r="N242" s="1"/>
      <c r="O242" s="1"/>
      <c r="P242" s="1"/>
      <c r="Q242" s="1" t="s">
        <v>512</v>
      </c>
    </row>
    <row r="243" spans="2:17" x14ac:dyDescent="0.25">
      <c r="D243" t="s">
        <v>384</v>
      </c>
      <c r="F243" s="1" t="s">
        <v>357</v>
      </c>
      <c r="G243" s="1"/>
      <c r="H243" s="1"/>
      <c r="J243" s="1"/>
      <c r="K243" s="1"/>
      <c r="L243" s="1" t="s">
        <v>614</v>
      </c>
      <c r="M243" s="1"/>
      <c r="N243" s="1"/>
      <c r="O243" s="1"/>
      <c r="P243" s="1"/>
      <c r="Q243" s="1"/>
    </row>
    <row r="244" spans="2:17" x14ac:dyDescent="0.25">
      <c r="B244" t="s">
        <v>386</v>
      </c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</row>
    <row r="245" spans="2:17" x14ac:dyDescent="0.25">
      <c r="D245" t="s">
        <v>50</v>
      </c>
      <c r="F245" s="1" t="s">
        <v>283</v>
      </c>
      <c r="G245" s="1" t="s">
        <v>615</v>
      </c>
      <c r="H245" s="1" t="s">
        <v>616</v>
      </c>
      <c r="I245" s="1" t="s">
        <v>617</v>
      </c>
      <c r="J245" s="1" t="s">
        <v>507</v>
      </c>
      <c r="K245" s="1" t="s">
        <v>508</v>
      </c>
      <c r="L245" s="1"/>
      <c r="M245" s="1"/>
      <c r="N245" s="1"/>
      <c r="O245" s="1"/>
      <c r="P245" s="1"/>
    </row>
    <row r="246" spans="2:17" x14ac:dyDescent="0.25">
      <c r="D246" t="s">
        <v>146</v>
      </c>
      <c r="E246" t="s">
        <v>187</v>
      </c>
      <c r="F246" s="1" t="s">
        <v>107</v>
      </c>
    </row>
    <row r="247" spans="2:17" x14ac:dyDescent="0.25">
      <c r="B247" t="s">
        <v>382</v>
      </c>
      <c r="C247" t="s">
        <v>618</v>
      </c>
      <c r="Q247" t="s">
        <v>602</v>
      </c>
    </row>
    <row r="248" spans="2:17" x14ac:dyDescent="0.25">
      <c r="D248" t="s">
        <v>384</v>
      </c>
      <c r="F248" s="1" t="s">
        <v>283</v>
      </c>
      <c r="G248" s="1"/>
      <c r="H248" s="1"/>
      <c r="J248" s="1"/>
      <c r="K248" s="1"/>
      <c r="L248" s="1" t="s">
        <v>595</v>
      </c>
      <c r="M248" s="1"/>
      <c r="N248" s="1"/>
      <c r="O248" s="1"/>
      <c r="P248" s="1"/>
      <c r="Q248" s="1"/>
    </row>
    <row r="249" spans="2:17" x14ac:dyDescent="0.25">
      <c r="B249" t="s">
        <v>386</v>
      </c>
      <c r="F249" s="1"/>
      <c r="G249" s="1"/>
      <c r="H249" s="1"/>
      <c r="J249" s="1"/>
      <c r="K249" s="1"/>
      <c r="L249" s="1"/>
      <c r="M249" s="1"/>
      <c r="N249" s="1"/>
      <c r="O249" s="1"/>
      <c r="P249" s="1"/>
      <c r="Q249" s="1"/>
    </row>
    <row r="250" spans="2:17" x14ac:dyDescent="0.25">
      <c r="B250" t="s">
        <v>382</v>
      </c>
      <c r="C250" t="s">
        <v>619</v>
      </c>
      <c r="F250" s="1"/>
      <c r="G250" s="1"/>
      <c r="H250" s="1"/>
      <c r="J250" s="1"/>
      <c r="K250" s="1"/>
      <c r="L250" s="1"/>
      <c r="M250" s="1"/>
      <c r="N250" s="1"/>
      <c r="O250" s="1"/>
      <c r="P250" s="1"/>
      <c r="Q250" s="1" t="s">
        <v>510</v>
      </c>
    </row>
    <row r="251" spans="2:17" x14ac:dyDescent="0.25">
      <c r="D251" t="s">
        <v>384</v>
      </c>
      <c r="F251" s="1" t="s">
        <v>361</v>
      </c>
      <c r="G251" s="1"/>
      <c r="H251" s="1"/>
      <c r="J251" s="1"/>
      <c r="K251" s="1"/>
      <c r="L251" s="1" t="s">
        <v>620</v>
      </c>
      <c r="M251" s="1"/>
      <c r="N251" s="1"/>
      <c r="O251" s="1"/>
      <c r="P251" s="1"/>
      <c r="Q251" s="1"/>
    </row>
    <row r="252" spans="2:17" x14ac:dyDescent="0.25">
      <c r="B252" t="s">
        <v>385</v>
      </c>
      <c r="F252" s="1"/>
      <c r="G252" s="1"/>
      <c r="H252" s="1"/>
      <c r="J252" s="1"/>
      <c r="K252" s="1"/>
      <c r="L252" s="1"/>
      <c r="M252" s="1"/>
      <c r="N252" s="1"/>
      <c r="O252" s="1"/>
      <c r="P252" s="1"/>
      <c r="Q252" s="1" t="s">
        <v>512</v>
      </c>
    </row>
    <row r="253" spans="2:17" x14ac:dyDescent="0.25">
      <c r="D253" t="s">
        <v>384</v>
      </c>
      <c r="F253" s="1" t="s">
        <v>361</v>
      </c>
      <c r="G253" s="1"/>
      <c r="H253" s="1"/>
      <c r="J253" s="1"/>
      <c r="K253" s="1"/>
      <c r="L253" s="1" t="s">
        <v>621</v>
      </c>
      <c r="M253" s="1"/>
      <c r="N253" s="1"/>
      <c r="O253" s="1"/>
      <c r="P253" s="1"/>
      <c r="Q253" s="1"/>
    </row>
    <row r="254" spans="2:17" x14ac:dyDescent="0.25">
      <c r="B254" t="s">
        <v>386</v>
      </c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</row>
    <row r="255" spans="2:17" x14ac:dyDescent="0.25">
      <c r="B255" t="s">
        <v>19</v>
      </c>
    </row>
    <row r="256" spans="2:17" x14ac:dyDescent="0.25">
      <c r="B256" t="s">
        <v>18</v>
      </c>
    </row>
    <row r="257" spans="2:17" x14ac:dyDescent="0.25">
      <c r="D257" t="s">
        <v>50</v>
      </c>
      <c r="F257" s="1" t="s">
        <v>284</v>
      </c>
      <c r="G257" s="1" t="s">
        <v>622</v>
      </c>
      <c r="H257" s="1" t="s">
        <v>623</v>
      </c>
      <c r="I257" s="1" t="s">
        <v>624</v>
      </c>
      <c r="J257" s="1" t="s">
        <v>507</v>
      </c>
      <c r="K257" s="1" t="s">
        <v>508</v>
      </c>
      <c r="L257" s="1"/>
      <c r="M257" s="1"/>
      <c r="N257" s="1"/>
      <c r="O257" s="1"/>
      <c r="P257" s="1"/>
      <c r="Q257" s="1"/>
    </row>
    <row r="258" spans="2:17" x14ac:dyDescent="0.25">
      <c r="D258" t="s">
        <v>146</v>
      </c>
      <c r="E258" t="s">
        <v>91</v>
      </c>
      <c r="F258" s="1" t="s">
        <v>109</v>
      </c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</row>
    <row r="259" spans="2:17" x14ac:dyDescent="0.25">
      <c r="B259" t="s">
        <v>382</v>
      </c>
      <c r="C259" t="s">
        <v>625</v>
      </c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 t="s">
        <v>510</v>
      </c>
    </row>
    <row r="260" spans="2:17" x14ac:dyDescent="0.25">
      <c r="D260" t="s">
        <v>384</v>
      </c>
      <c r="F260" s="1" t="s">
        <v>362</v>
      </c>
      <c r="G260" s="1"/>
      <c r="H260" s="1"/>
      <c r="I260" s="1"/>
      <c r="J260" s="1"/>
      <c r="K260" s="1"/>
      <c r="L260" s="1" t="s">
        <v>626</v>
      </c>
      <c r="M260" s="1"/>
      <c r="N260" s="1"/>
      <c r="O260" s="1"/>
      <c r="P260" s="1"/>
      <c r="Q260" s="1"/>
    </row>
    <row r="261" spans="2:17" x14ac:dyDescent="0.25">
      <c r="B261" t="s">
        <v>385</v>
      </c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 t="s">
        <v>512</v>
      </c>
    </row>
    <row r="262" spans="2:17" x14ac:dyDescent="0.25">
      <c r="D262" t="s">
        <v>384</v>
      </c>
      <c r="F262" s="1" t="s">
        <v>362</v>
      </c>
      <c r="G262" s="1"/>
      <c r="H262" s="1"/>
      <c r="I262" s="1"/>
      <c r="J262" s="1"/>
      <c r="K262" s="1"/>
      <c r="L262" s="1" t="s">
        <v>627</v>
      </c>
      <c r="M262" s="1"/>
      <c r="N262" s="1"/>
      <c r="O262" s="1"/>
      <c r="P262" s="1"/>
      <c r="Q262" s="1"/>
    </row>
    <row r="263" spans="2:17" x14ac:dyDescent="0.25">
      <c r="B263" t="s">
        <v>386</v>
      </c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</row>
    <row r="264" spans="2:17" x14ac:dyDescent="0.25">
      <c r="D264" t="s">
        <v>50</v>
      </c>
      <c r="F264" s="1" t="s">
        <v>285</v>
      </c>
      <c r="G264" s="1" t="s">
        <v>628</v>
      </c>
      <c r="H264" s="1" t="s">
        <v>629</v>
      </c>
      <c r="I264" s="1" t="s">
        <v>630</v>
      </c>
      <c r="J264" s="1" t="s">
        <v>507</v>
      </c>
      <c r="K264" s="1" t="s">
        <v>508</v>
      </c>
      <c r="L264" s="1"/>
      <c r="M264" s="1"/>
      <c r="N264" s="1"/>
      <c r="O264" s="1"/>
      <c r="P264" s="1"/>
    </row>
    <row r="265" spans="2:17" x14ac:dyDescent="0.25">
      <c r="D265" t="s">
        <v>146</v>
      </c>
      <c r="E265" t="s">
        <v>191</v>
      </c>
      <c r="F265" s="1" t="s">
        <v>108</v>
      </c>
    </row>
    <row r="266" spans="2:17" x14ac:dyDescent="0.25">
      <c r="B266" t="s">
        <v>382</v>
      </c>
      <c r="C266" t="s">
        <v>631</v>
      </c>
      <c r="Q266" t="s">
        <v>632</v>
      </c>
    </row>
    <row r="267" spans="2:17" x14ac:dyDescent="0.25">
      <c r="D267" t="s">
        <v>384</v>
      </c>
      <c r="F267" s="1" t="s">
        <v>283</v>
      </c>
      <c r="G267" s="1"/>
      <c r="H267" s="1"/>
      <c r="J267" s="1"/>
      <c r="K267" s="1"/>
      <c r="L267" s="1" t="s">
        <v>627</v>
      </c>
      <c r="M267" s="1"/>
      <c r="N267" s="1"/>
      <c r="O267" s="1"/>
      <c r="P267" s="1"/>
      <c r="Q267" s="1"/>
    </row>
    <row r="268" spans="2:17" x14ac:dyDescent="0.25">
      <c r="B268" t="s">
        <v>386</v>
      </c>
      <c r="F268" s="1"/>
      <c r="G268" s="1"/>
      <c r="H268" s="1"/>
      <c r="J268" s="1"/>
      <c r="K268" s="1"/>
      <c r="L268" s="1"/>
      <c r="M268" s="1"/>
      <c r="N268" s="1"/>
      <c r="O268" s="1"/>
      <c r="P268" s="1"/>
      <c r="Q268" s="1"/>
    </row>
    <row r="269" spans="2:17" x14ac:dyDescent="0.25">
      <c r="B269" t="s">
        <v>382</v>
      </c>
      <c r="C269" t="s">
        <v>633</v>
      </c>
      <c r="F269" s="1"/>
      <c r="G269" s="1"/>
      <c r="H269" s="1"/>
      <c r="J269" s="1"/>
      <c r="K269" s="1"/>
      <c r="L269" s="1"/>
      <c r="M269" s="1"/>
      <c r="N269" s="1"/>
      <c r="O269" s="1"/>
      <c r="P269" s="1"/>
      <c r="Q269" s="1" t="s">
        <v>510</v>
      </c>
    </row>
    <row r="270" spans="2:17" x14ac:dyDescent="0.25">
      <c r="D270" t="s">
        <v>384</v>
      </c>
      <c r="F270" s="1" t="s">
        <v>351</v>
      </c>
      <c r="G270" s="1"/>
      <c r="H270" s="1"/>
      <c r="J270" s="1"/>
      <c r="K270" s="1"/>
      <c r="L270" s="1" t="s">
        <v>634</v>
      </c>
      <c r="M270" s="1"/>
      <c r="N270" s="1"/>
      <c r="O270" s="1"/>
      <c r="P270" s="1"/>
      <c r="Q270" s="1"/>
    </row>
    <row r="271" spans="2:17" x14ac:dyDescent="0.25">
      <c r="B271" t="s">
        <v>385</v>
      </c>
      <c r="F271" s="1"/>
      <c r="G271" s="1"/>
      <c r="H271" s="1"/>
      <c r="J271" s="1"/>
      <c r="K271" s="1"/>
      <c r="L271" s="1"/>
      <c r="M271" s="1"/>
      <c r="N271" s="1"/>
      <c r="O271" s="1"/>
      <c r="P271" s="1"/>
      <c r="Q271" s="1" t="s">
        <v>512</v>
      </c>
    </row>
    <row r="272" spans="2:17" x14ac:dyDescent="0.25">
      <c r="D272" t="s">
        <v>384</v>
      </c>
      <c r="F272" s="1" t="s">
        <v>351</v>
      </c>
      <c r="G272" s="1"/>
      <c r="H272" s="1"/>
      <c r="J272" s="1"/>
      <c r="K272" s="1"/>
      <c r="L272" s="1" t="s">
        <v>635</v>
      </c>
      <c r="M272" s="1"/>
      <c r="N272" s="1"/>
      <c r="O272" s="1"/>
      <c r="P272" s="1"/>
      <c r="Q272" s="1"/>
    </row>
    <row r="273" spans="2:17" x14ac:dyDescent="0.25">
      <c r="B273" t="s">
        <v>386</v>
      </c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</row>
    <row r="274" spans="2:17" x14ac:dyDescent="0.25">
      <c r="B274" t="s">
        <v>19</v>
      </c>
    </row>
    <row r="275" spans="2:17" x14ac:dyDescent="0.25">
      <c r="B275" t="s">
        <v>386</v>
      </c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</row>
    <row r="276" spans="2:17" x14ac:dyDescent="0.25">
      <c r="B276" t="s">
        <v>382</v>
      </c>
      <c r="C276" t="s">
        <v>636</v>
      </c>
      <c r="Q276" t="s">
        <v>637</v>
      </c>
    </row>
    <row r="277" spans="2:17" x14ac:dyDescent="0.25">
      <c r="B277" t="s">
        <v>18</v>
      </c>
    </row>
    <row r="278" spans="2:17" x14ac:dyDescent="0.25">
      <c r="D278" t="s">
        <v>9</v>
      </c>
      <c r="E278" t="s">
        <v>265</v>
      </c>
      <c r="F278" t="s">
        <v>350</v>
      </c>
      <c r="G278" t="s">
        <v>190</v>
      </c>
    </row>
    <row r="279" spans="2:17" x14ac:dyDescent="0.25">
      <c r="D279" t="s">
        <v>9</v>
      </c>
      <c r="E279" t="s">
        <v>265</v>
      </c>
      <c r="F279" s="1" t="s">
        <v>338</v>
      </c>
      <c r="G279" t="s">
        <v>638</v>
      </c>
    </row>
    <row r="280" spans="2:17" x14ac:dyDescent="0.25">
      <c r="B280" t="s">
        <v>19</v>
      </c>
    </row>
    <row r="281" spans="2:17" x14ac:dyDescent="0.25">
      <c r="B281" t="s">
        <v>18</v>
      </c>
    </row>
    <row r="282" spans="2:17" x14ac:dyDescent="0.25">
      <c r="D282" t="s">
        <v>9</v>
      </c>
      <c r="E282" t="s">
        <v>265</v>
      </c>
      <c r="F282" t="s">
        <v>358</v>
      </c>
      <c r="G282" t="s">
        <v>639</v>
      </c>
    </row>
    <row r="283" spans="2:17" x14ac:dyDescent="0.25">
      <c r="D283" t="s">
        <v>9</v>
      </c>
      <c r="E283" t="s">
        <v>265</v>
      </c>
      <c r="F283" t="s">
        <v>359</v>
      </c>
      <c r="G283" t="s">
        <v>640</v>
      </c>
    </row>
    <row r="284" spans="2:17" x14ac:dyDescent="0.25">
      <c r="D284" t="s">
        <v>9</v>
      </c>
      <c r="E284" t="s">
        <v>265</v>
      </c>
      <c r="F284" t="s">
        <v>360</v>
      </c>
      <c r="G284" t="s">
        <v>641</v>
      </c>
    </row>
    <row r="285" spans="2:17" x14ac:dyDescent="0.25">
      <c r="B285" t="s">
        <v>19</v>
      </c>
    </row>
    <row r="286" spans="2:17" x14ac:dyDescent="0.25">
      <c r="B286" t="s">
        <v>18</v>
      </c>
    </row>
    <row r="287" spans="2:17" x14ac:dyDescent="0.25">
      <c r="D287" t="s">
        <v>9</v>
      </c>
      <c r="E287" t="s">
        <v>265</v>
      </c>
      <c r="F287" s="1" t="s">
        <v>352</v>
      </c>
      <c r="G287" t="s">
        <v>642</v>
      </c>
    </row>
    <row r="288" spans="2:17" x14ac:dyDescent="0.25">
      <c r="D288" t="s">
        <v>9</v>
      </c>
      <c r="E288" t="s">
        <v>265</v>
      </c>
      <c r="F288" t="s">
        <v>353</v>
      </c>
      <c r="G288" t="s">
        <v>643</v>
      </c>
    </row>
    <row r="289" spans="2:7" x14ac:dyDescent="0.25">
      <c r="D289" t="s">
        <v>9</v>
      </c>
      <c r="E289" t="s">
        <v>265</v>
      </c>
      <c r="F289" t="s">
        <v>354</v>
      </c>
      <c r="G289" t="s">
        <v>644</v>
      </c>
    </row>
    <row r="290" spans="2:7" x14ac:dyDescent="0.25">
      <c r="B290" t="s">
        <v>19</v>
      </c>
    </row>
    <row r="291" spans="2:7" x14ac:dyDescent="0.25">
      <c r="B291" t="s">
        <v>18</v>
      </c>
    </row>
    <row r="292" spans="2:7" x14ac:dyDescent="0.25">
      <c r="D292" t="s">
        <v>9</v>
      </c>
      <c r="E292" t="s">
        <v>265</v>
      </c>
      <c r="F292" t="s">
        <v>355</v>
      </c>
      <c r="G292" t="s">
        <v>645</v>
      </c>
    </row>
    <row r="293" spans="2:7" x14ac:dyDescent="0.25">
      <c r="D293" t="s">
        <v>9</v>
      </c>
      <c r="E293" t="s">
        <v>265</v>
      </c>
      <c r="F293" t="s">
        <v>356</v>
      </c>
      <c r="G293" t="s">
        <v>646</v>
      </c>
    </row>
    <row r="294" spans="2:7" x14ac:dyDescent="0.25">
      <c r="D294" t="s">
        <v>9</v>
      </c>
      <c r="E294" t="s">
        <v>265</v>
      </c>
      <c r="F294" s="1" t="s">
        <v>357</v>
      </c>
      <c r="G294" t="s">
        <v>647</v>
      </c>
    </row>
    <row r="295" spans="2:7" x14ac:dyDescent="0.25">
      <c r="B295" t="s">
        <v>19</v>
      </c>
    </row>
    <row r="296" spans="2:7" x14ac:dyDescent="0.25">
      <c r="B296" t="s">
        <v>18</v>
      </c>
    </row>
    <row r="297" spans="2:7" x14ac:dyDescent="0.25">
      <c r="D297" t="s">
        <v>9</v>
      </c>
      <c r="E297" t="s">
        <v>265</v>
      </c>
      <c r="F297" s="1" t="s">
        <v>340</v>
      </c>
      <c r="G297" t="s">
        <v>648</v>
      </c>
    </row>
    <row r="298" spans="2:7" x14ac:dyDescent="0.25">
      <c r="D298" t="s">
        <v>9</v>
      </c>
      <c r="E298" t="s">
        <v>265</v>
      </c>
      <c r="F298" s="1" t="s">
        <v>341</v>
      </c>
      <c r="G298" t="s">
        <v>649</v>
      </c>
    </row>
    <row r="299" spans="2:7" x14ac:dyDescent="0.25">
      <c r="B299" t="s">
        <v>19</v>
      </c>
    </row>
    <row r="300" spans="2:7" x14ac:dyDescent="0.25">
      <c r="B300" t="s">
        <v>18</v>
      </c>
    </row>
    <row r="301" spans="2:7" x14ac:dyDescent="0.25">
      <c r="D301" t="s">
        <v>9</v>
      </c>
      <c r="E301" t="s">
        <v>265</v>
      </c>
      <c r="F301" s="1" t="s">
        <v>361</v>
      </c>
      <c r="G301" t="s">
        <v>650</v>
      </c>
    </row>
    <row r="302" spans="2:7" x14ac:dyDescent="0.25">
      <c r="D302" t="s">
        <v>9</v>
      </c>
      <c r="E302" t="s">
        <v>265</v>
      </c>
      <c r="F302" s="1" t="s">
        <v>362</v>
      </c>
      <c r="G302" s="1" t="s">
        <v>622</v>
      </c>
    </row>
    <row r="303" spans="2:7" x14ac:dyDescent="0.25">
      <c r="D303" t="s">
        <v>9</v>
      </c>
      <c r="E303" t="s">
        <v>265</v>
      </c>
      <c r="F303" s="1" t="s">
        <v>351</v>
      </c>
      <c r="G303" t="s">
        <v>651</v>
      </c>
    </row>
    <row r="304" spans="2:7" x14ac:dyDescent="0.25">
      <c r="B304" t="s">
        <v>19</v>
      </c>
    </row>
    <row r="305" spans="2:16" x14ac:dyDescent="0.25">
      <c r="B305" t="s">
        <v>386</v>
      </c>
    </row>
    <row r="306" spans="2:16" x14ac:dyDescent="0.25">
      <c r="B306" t="s">
        <v>386</v>
      </c>
    </row>
    <row r="307" spans="2:16" x14ac:dyDescent="0.25">
      <c r="B307" t="s">
        <v>386</v>
      </c>
    </row>
    <row r="308" spans="2:16" x14ac:dyDescent="0.25"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</row>
    <row r="309" spans="2:16" x14ac:dyDescent="0.25">
      <c r="F309" s="1"/>
    </row>
    <row r="311" spans="2:16" x14ac:dyDescent="0.25">
      <c r="F311" s="1"/>
      <c r="G311" s="1"/>
      <c r="H311" s="1"/>
      <c r="J311" s="1"/>
      <c r="K311" s="1"/>
      <c r="L311" s="1"/>
      <c r="M311" s="1"/>
      <c r="N311" s="1"/>
      <c r="O311" s="1"/>
      <c r="P311" s="1"/>
    </row>
    <row r="312" spans="2:16" x14ac:dyDescent="0.25">
      <c r="F312" s="1"/>
      <c r="G312" s="1"/>
      <c r="H312" s="1"/>
      <c r="J312" s="1"/>
      <c r="K312" s="1"/>
      <c r="L312" s="1"/>
      <c r="M312" s="1"/>
      <c r="N312" s="1"/>
      <c r="O312" s="1"/>
      <c r="P312" s="1"/>
    </row>
    <row r="313" spans="2:16" x14ac:dyDescent="0.25">
      <c r="F313" s="1"/>
      <c r="G313" s="1"/>
      <c r="H313" s="1"/>
      <c r="J313" s="1"/>
      <c r="K313" s="1"/>
      <c r="L313" s="1"/>
      <c r="M313" s="1"/>
      <c r="N313" s="1"/>
      <c r="O313" s="1"/>
      <c r="P313" s="1"/>
    </row>
    <row r="314" spans="2:16" x14ac:dyDescent="0.25">
      <c r="F314" s="1"/>
      <c r="G314" s="1"/>
      <c r="H314" s="1"/>
      <c r="J314" s="1"/>
      <c r="K314" s="1"/>
      <c r="L314" s="1"/>
      <c r="M314" s="1"/>
      <c r="N314" s="1"/>
      <c r="O314" s="1"/>
      <c r="P314" s="1"/>
    </row>
    <row r="315" spans="2:16" x14ac:dyDescent="0.25">
      <c r="F315" s="1"/>
      <c r="G315" s="1"/>
      <c r="H315" s="1"/>
      <c r="J315" s="1"/>
      <c r="K315" s="1"/>
      <c r="L315" s="1"/>
      <c r="M315" s="1"/>
      <c r="N315" s="1"/>
      <c r="O315" s="1"/>
      <c r="P315" s="1"/>
    </row>
    <row r="316" spans="2:16" x14ac:dyDescent="0.25">
      <c r="F316" s="1"/>
      <c r="G316" s="1"/>
      <c r="H316" s="1"/>
      <c r="J316" s="1"/>
      <c r="K316" s="1"/>
      <c r="L316" s="1"/>
      <c r="M316" s="1"/>
      <c r="N316" s="1"/>
      <c r="O316" s="1"/>
      <c r="P316" s="1"/>
    </row>
    <row r="317" spans="2:16" x14ac:dyDescent="0.25"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</row>
    <row r="318" spans="2:16" x14ac:dyDescent="0.25">
      <c r="F318" s="1"/>
      <c r="G318" s="1"/>
      <c r="H318" s="1"/>
      <c r="I318" s="1"/>
      <c r="J318" s="1"/>
      <c r="K318" s="1"/>
      <c r="L318" s="1"/>
      <c r="M318" s="1"/>
      <c r="N318" s="1"/>
      <c r="O318" s="1"/>
    </row>
    <row r="319" spans="2:16" x14ac:dyDescent="0.25">
      <c r="F319" s="1"/>
    </row>
    <row r="321" spans="6:16" x14ac:dyDescent="0.25">
      <c r="F321" s="1"/>
      <c r="G321" s="1"/>
      <c r="H321" s="1"/>
      <c r="J321" s="1"/>
      <c r="K321" s="1"/>
      <c r="L321" s="1"/>
      <c r="M321" s="1"/>
      <c r="N321" s="1"/>
      <c r="O321" s="1"/>
      <c r="P321" s="1"/>
    </row>
    <row r="322" spans="6:16" x14ac:dyDescent="0.25">
      <c r="F322" s="1"/>
      <c r="G322" s="1"/>
      <c r="H322" s="1"/>
      <c r="J322" s="1"/>
      <c r="K322" s="1"/>
      <c r="L322" s="1"/>
      <c r="M322" s="1"/>
      <c r="N322" s="1"/>
      <c r="O322" s="1"/>
      <c r="P322" s="1"/>
    </row>
    <row r="323" spans="6:16" x14ac:dyDescent="0.25">
      <c r="F323" s="1"/>
      <c r="G323" s="1"/>
      <c r="H323" s="1"/>
      <c r="J323" s="1"/>
      <c r="K323" s="1"/>
      <c r="L323" s="1"/>
      <c r="M323" s="1"/>
      <c r="N323" s="1"/>
      <c r="O323" s="1"/>
      <c r="P323" s="1"/>
    </row>
    <row r="324" spans="6:16" x14ac:dyDescent="0.25">
      <c r="F324" s="1"/>
      <c r="G324" s="1"/>
      <c r="H324" s="1"/>
      <c r="J324" s="1"/>
      <c r="K324" s="1"/>
      <c r="L324" s="1"/>
      <c r="M324" s="1"/>
      <c r="N324" s="1"/>
      <c r="O324" s="1"/>
      <c r="P324" s="1"/>
    </row>
    <row r="325" spans="6:16" x14ac:dyDescent="0.25">
      <c r="F325" s="1"/>
      <c r="G325" s="1"/>
      <c r="H325" s="1"/>
      <c r="J325" s="1"/>
      <c r="K325" s="1"/>
      <c r="L325" s="1"/>
      <c r="M325" s="1"/>
      <c r="N325" s="1"/>
      <c r="O325" s="1"/>
      <c r="P325" s="1"/>
    </row>
    <row r="326" spans="6:16" x14ac:dyDescent="0.25">
      <c r="F326" s="1"/>
      <c r="G326" s="1"/>
      <c r="H326" s="1"/>
      <c r="J326" s="1"/>
      <c r="K326" s="1"/>
      <c r="L326" s="1"/>
      <c r="M326" s="1"/>
      <c r="N326" s="1"/>
      <c r="O326" s="1"/>
      <c r="P326" s="1"/>
    </row>
    <row r="327" spans="6:16" x14ac:dyDescent="0.25"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</row>
    <row r="328" spans="6:16" x14ac:dyDescent="0.25">
      <c r="F328" s="1"/>
      <c r="G328" s="1"/>
      <c r="H328" s="1"/>
      <c r="I328" s="1"/>
      <c r="J328" s="1"/>
      <c r="K328" s="1"/>
      <c r="L328" s="1"/>
      <c r="M328" s="1"/>
      <c r="N328" s="1"/>
      <c r="O328" s="1"/>
    </row>
    <row r="329" spans="6:16" x14ac:dyDescent="0.25">
      <c r="F329" s="1"/>
    </row>
    <row r="331" spans="6:16" x14ac:dyDescent="0.25">
      <c r="F331" s="1"/>
      <c r="G331" s="1"/>
      <c r="H331" s="1"/>
      <c r="J331" s="1"/>
      <c r="K331" s="1"/>
      <c r="L331" s="1"/>
      <c r="M331" s="1"/>
      <c r="N331" s="1"/>
      <c r="O331" s="1"/>
      <c r="P331" s="1"/>
    </row>
    <row r="332" spans="6:16" x14ac:dyDescent="0.25">
      <c r="F332" s="1"/>
      <c r="G332" s="1"/>
      <c r="H332" s="1"/>
      <c r="J332" s="1"/>
      <c r="K332" s="1"/>
      <c r="L332" s="1"/>
      <c r="M332" s="1"/>
      <c r="N332" s="1"/>
      <c r="O332" s="1"/>
      <c r="P332" s="1"/>
    </row>
    <row r="333" spans="6:16" x14ac:dyDescent="0.25">
      <c r="F333" s="1"/>
      <c r="G333" s="1"/>
      <c r="H333" s="1"/>
      <c r="J333" s="1"/>
      <c r="K333" s="1"/>
      <c r="L333" s="1"/>
      <c r="M333" s="1"/>
      <c r="N333" s="1"/>
      <c r="O333" s="1"/>
      <c r="P333" s="1"/>
    </row>
    <row r="334" spans="6:16" x14ac:dyDescent="0.25">
      <c r="F334" s="1"/>
      <c r="G334" s="1"/>
      <c r="H334" s="1"/>
      <c r="J334" s="1"/>
      <c r="K334" s="1"/>
      <c r="L334" s="1"/>
      <c r="M334" s="1"/>
      <c r="N334" s="1"/>
      <c r="O334" s="1"/>
      <c r="P334" s="1"/>
    </row>
    <row r="335" spans="6:16" x14ac:dyDescent="0.25">
      <c r="F335" s="1"/>
      <c r="G335" s="1"/>
      <c r="H335" s="1"/>
      <c r="J335" s="1"/>
      <c r="K335" s="1"/>
      <c r="L335" s="1"/>
      <c r="M335" s="1"/>
      <c r="N335" s="1"/>
      <c r="O335" s="1"/>
      <c r="P335" s="1"/>
    </row>
    <row r="336" spans="6:16" x14ac:dyDescent="0.25">
      <c r="F336" s="1"/>
      <c r="G336" s="1"/>
      <c r="H336" s="1"/>
      <c r="J336" s="1"/>
      <c r="K336" s="1"/>
      <c r="L336" s="1"/>
      <c r="M336" s="1"/>
      <c r="N336" s="1"/>
      <c r="O336" s="1"/>
      <c r="P336" s="1"/>
    </row>
    <row r="337" spans="6:16" x14ac:dyDescent="0.25"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</row>
    <row r="340" spans="6:16" x14ac:dyDescent="0.25"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</row>
    <row r="341" spans="6:16" x14ac:dyDescent="0.25"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</row>
    <row r="342" spans="6:16" x14ac:dyDescent="0.25"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</row>
    <row r="343" spans="6:16" x14ac:dyDescent="0.25"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</row>
    <row r="344" spans="6:16" x14ac:dyDescent="0.25"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</row>
    <row r="345" spans="6:16" x14ac:dyDescent="0.25"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</row>
    <row r="346" spans="6:16" x14ac:dyDescent="0.25"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</row>
    <row r="347" spans="6:16" x14ac:dyDescent="0.25"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</row>
    <row r="348" spans="6:16" x14ac:dyDescent="0.25">
      <c r="F348" s="1"/>
    </row>
    <row r="350" spans="6:16" x14ac:dyDescent="0.25">
      <c r="F350" s="1"/>
      <c r="G350" s="1"/>
      <c r="H350" s="1"/>
      <c r="J350" s="1"/>
      <c r="K350" s="1"/>
      <c r="L350" s="1"/>
      <c r="M350" s="1"/>
      <c r="N350" s="1"/>
      <c r="O350" s="1"/>
      <c r="P350" s="1"/>
    </row>
    <row r="351" spans="6:16" x14ac:dyDescent="0.25">
      <c r="F351" s="1"/>
      <c r="G351" s="1"/>
      <c r="H351" s="1"/>
      <c r="J351" s="1"/>
      <c r="K351" s="1"/>
      <c r="L351" s="1"/>
      <c r="M351" s="1"/>
      <c r="N351" s="1"/>
      <c r="O351" s="1"/>
      <c r="P351" s="1"/>
    </row>
    <row r="352" spans="6:16" x14ac:dyDescent="0.25">
      <c r="F352" s="1"/>
      <c r="G352" s="1"/>
      <c r="H352" s="1"/>
      <c r="J352" s="1"/>
      <c r="K352" s="1"/>
      <c r="L352" s="1"/>
      <c r="M352" s="1"/>
      <c r="N352" s="1"/>
      <c r="O352" s="1"/>
      <c r="P352" s="1"/>
    </row>
    <row r="353" spans="6:16" x14ac:dyDescent="0.25">
      <c r="F353" s="1"/>
      <c r="G353" s="1"/>
      <c r="H353" s="1"/>
      <c r="J353" s="1"/>
      <c r="K353" s="1"/>
      <c r="L353" s="1"/>
      <c r="M353" s="1"/>
      <c r="N353" s="1"/>
      <c r="O353" s="1"/>
      <c r="P353" s="1"/>
    </row>
    <row r="354" spans="6:16" x14ac:dyDescent="0.25">
      <c r="F354" s="1"/>
      <c r="G354" s="1"/>
      <c r="H354" s="1"/>
      <c r="J354" s="1"/>
      <c r="K354" s="1"/>
      <c r="L354" s="1"/>
      <c r="M354" s="1"/>
      <c r="N354" s="1"/>
      <c r="O354" s="1"/>
      <c r="P354" s="1"/>
    </row>
    <row r="355" spans="6:16" x14ac:dyDescent="0.25">
      <c r="F355" s="1"/>
      <c r="G355" s="1"/>
      <c r="H355" s="1"/>
      <c r="J355" s="1"/>
      <c r="K355" s="1"/>
      <c r="L355" s="1"/>
      <c r="M355" s="1"/>
      <c r="N355" s="1"/>
      <c r="O355" s="1"/>
      <c r="P355" s="1"/>
    </row>
    <row r="356" spans="6:16" x14ac:dyDescent="0.25"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</row>
    <row r="357" spans="6:16" x14ac:dyDescent="0.25">
      <c r="F357" s="1"/>
      <c r="G357" s="1"/>
      <c r="H357" s="1"/>
      <c r="I357" s="1"/>
      <c r="J357" s="1"/>
      <c r="K357" s="1"/>
      <c r="L357" s="1"/>
      <c r="M357" s="1"/>
      <c r="N357" s="1"/>
      <c r="O357" s="1"/>
    </row>
    <row r="358" spans="6:16" x14ac:dyDescent="0.25">
      <c r="F358" s="1"/>
    </row>
    <row r="360" spans="6:16" x14ac:dyDescent="0.25">
      <c r="F360" s="1"/>
      <c r="G360" s="1"/>
      <c r="H360" s="1"/>
      <c r="J360" s="1"/>
      <c r="K360" s="1"/>
      <c r="L360" s="1"/>
      <c r="M360" s="1"/>
      <c r="N360" s="1"/>
      <c r="O360" s="1"/>
      <c r="P360" s="1"/>
    </row>
    <row r="361" spans="6:16" x14ac:dyDescent="0.25">
      <c r="F361" s="1"/>
      <c r="G361" s="1"/>
      <c r="H361" s="1"/>
      <c r="J361" s="1"/>
      <c r="K361" s="1"/>
      <c r="L361" s="1"/>
      <c r="M361" s="1"/>
      <c r="N361" s="1"/>
      <c r="O361" s="1"/>
      <c r="P361" s="1"/>
    </row>
    <row r="362" spans="6:16" x14ac:dyDescent="0.25">
      <c r="F362" s="1"/>
      <c r="G362" s="1"/>
      <c r="H362" s="1"/>
      <c r="J362" s="1"/>
      <c r="K362" s="1"/>
      <c r="L362" s="1"/>
      <c r="M362" s="1"/>
      <c r="N362" s="1"/>
      <c r="O362" s="1"/>
      <c r="P362" s="1"/>
    </row>
    <row r="363" spans="6:16" x14ac:dyDescent="0.25">
      <c r="F363" s="1"/>
      <c r="G363" s="1"/>
      <c r="H363" s="1"/>
      <c r="J363" s="1"/>
      <c r="K363" s="1"/>
      <c r="L363" s="1"/>
      <c r="M363" s="1"/>
      <c r="N363" s="1"/>
      <c r="O363" s="1"/>
      <c r="P363" s="1"/>
    </row>
    <row r="364" spans="6:16" x14ac:dyDescent="0.25">
      <c r="F364" s="1"/>
      <c r="G364" s="1"/>
      <c r="H364" s="1"/>
      <c r="J364" s="1"/>
      <c r="K364" s="1"/>
      <c r="L364" s="1"/>
      <c r="M364" s="1"/>
      <c r="N364" s="1"/>
      <c r="O364" s="1"/>
      <c r="P364" s="1"/>
    </row>
    <row r="365" spans="6:16" x14ac:dyDescent="0.25">
      <c r="F365" s="1"/>
      <c r="G365" s="1"/>
      <c r="H365" s="1"/>
      <c r="J365" s="1"/>
      <c r="K365" s="1"/>
      <c r="L365" s="1"/>
      <c r="M365" s="1"/>
      <c r="N365" s="1"/>
      <c r="O365" s="1"/>
      <c r="P365" s="1"/>
    </row>
    <row r="366" spans="6:16" x14ac:dyDescent="0.25"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</row>
    <row r="367" spans="6:16" x14ac:dyDescent="0.25">
      <c r="F367" s="1"/>
      <c r="G367" s="1"/>
      <c r="H367" s="1"/>
      <c r="I367" s="1"/>
      <c r="J367" s="1"/>
      <c r="K367" s="1"/>
      <c r="L367" s="1"/>
      <c r="M367" s="1"/>
      <c r="N367" s="1"/>
      <c r="O367" s="1"/>
    </row>
    <row r="368" spans="6:16" x14ac:dyDescent="0.25">
      <c r="F368" s="1"/>
    </row>
    <row r="370" spans="6:16" x14ac:dyDescent="0.25">
      <c r="F370" s="1"/>
      <c r="G370" s="1"/>
      <c r="H370" s="1"/>
      <c r="J370" s="1"/>
      <c r="K370" s="1"/>
      <c r="L370" s="1"/>
      <c r="M370" s="1"/>
      <c r="N370" s="1"/>
      <c r="O370" s="1"/>
      <c r="P370" s="1"/>
    </row>
    <row r="371" spans="6:16" x14ac:dyDescent="0.25">
      <c r="F371" s="1"/>
      <c r="G371" s="1"/>
      <c r="H371" s="1"/>
      <c r="J371" s="1"/>
      <c r="K371" s="1"/>
      <c r="L371" s="1"/>
      <c r="M371" s="1"/>
      <c r="N371" s="1"/>
      <c r="O371" s="1"/>
      <c r="P371" s="1"/>
    </row>
    <row r="372" spans="6:16" x14ac:dyDescent="0.25">
      <c r="F372" s="1"/>
      <c r="G372" s="1"/>
      <c r="H372" s="1"/>
      <c r="J372" s="1"/>
      <c r="K372" s="1"/>
      <c r="L372" s="1"/>
      <c r="M372" s="1"/>
      <c r="N372" s="1"/>
      <c r="O372" s="1"/>
      <c r="P372" s="1"/>
    </row>
    <row r="373" spans="6:16" x14ac:dyDescent="0.25">
      <c r="F373" s="1"/>
      <c r="G373" s="1"/>
      <c r="H373" s="1"/>
      <c r="J373" s="1"/>
      <c r="K373" s="1"/>
      <c r="L373" s="1"/>
      <c r="M373" s="1"/>
      <c r="N373" s="1"/>
      <c r="O373" s="1"/>
      <c r="P373" s="1"/>
    </row>
    <row r="374" spans="6:16" x14ac:dyDescent="0.25">
      <c r="F374" s="1"/>
      <c r="G374" s="1"/>
      <c r="H374" s="1"/>
      <c r="J374" s="1"/>
      <c r="K374" s="1"/>
      <c r="L374" s="1"/>
      <c r="M374" s="1"/>
      <c r="N374" s="1"/>
      <c r="O374" s="1"/>
      <c r="P374" s="1"/>
    </row>
    <row r="375" spans="6:16" x14ac:dyDescent="0.25">
      <c r="F375" s="1"/>
      <c r="G375" s="1"/>
      <c r="H375" s="1"/>
      <c r="J375" s="1"/>
      <c r="K375" s="1"/>
      <c r="L375" s="1"/>
      <c r="M375" s="1"/>
      <c r="N375" s="1"/>
      <c r="O375" s="1"/>
      <c r="P375" s="1"/>
    </row>
    <row r="376" spans="6:16" x14ac:dyDescent="0.25"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</row>
    <row r="379" spans="6:16" x14ac:dyDescent="0.25"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</row>
    <row r="380" spans="6:16" x14ac:dyDescent="0.25"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</row>
    <row r="381" spans="6:16" x14ac:dyDescent="0.25"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</row>
    <row r="382" spans="6:16" x14ac:dyDescent="0.25"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</row>
    <row r="383" spans="6:16" x14ac:dyDescent="0.25"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</row>
    <row r="384" spans="6:16" x14ac:dyDescent="0.25"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</row>
    <row r="385" spans="6:16" x14ac:dyDescent="0.25"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</row>
    <row r="386" spans="6:16" x14ac:dyDescent="0.25">
      <c r="F386" s="1"/>
      <c r="G386" s="1"/>
      <c r="H386" s="1"/>
      <c r="I386" s="1"/>
      <c r="J386" s="1"/>
      <c r="K386" s="1"/>
      <c r="L386" s="1"/>
      <c r="M386" s="1"/>
      <c r="N386" s="1"/>
      <c r="O386" s="1"/>
    </row>
    <row r="387" spans="6:16" x14ac:dyDescent="0.25">
      <c r="F387" s="1"/>
    </row>
    <row r="389" spans="6:16" x14ac:dyDescent="0.25">
      <c r="F389" s="1"/>
      <c r="G389" s="1"/>
      <c r="H389" s="1"/>
      <c r="J389" s="1"/>
      <c r="K389" s="1"/>
      <c r="L389" s="1"/>
      <c r="M389" s="1"/>
      <c r="N389" s="1"/>
      <c r="O389" s="1"/>
      <c r="P389" s="1"/>
    </row>
    <row r="390" spans="6:16" x14ac:dyDescent="0.25">
      <c r="F390" s="1"/>
      <c r="G390" s="1"/>
      <c r="H390" s="1"/>
      <c r="J390" s="1"/>
      <c r="K390" s="1"/>
      <c r="L390" s="1"/>
      <c r="M390" s="1"/>
      <c r="N390" s="1"/>
      <c r="O390" s="1"/>
      <c r="P390" s="1"/>
    </row>
    <row r="391" spans="6:16" x14ac:dyDescent="0.25">
      <c r="F391" s="1"/>
      <c r="G391" s="1"/>
      <c r="H391" s="1"/>
      <c r="J391" s="1"/>
      <c r="K391" s="1"/>
      <c r="L391" s="1"/>
      <c r="M391" s="1"/>
      <c r="N391" s="1"/>
      <c r="O391" s="1"/>
      <c r="P391" s="1"/>
    </row>
    <row r="392" spans="6:16" x14ac:dyDescent="0.25">
      <c r="F392" s="1"/>
      <c r="G392" s="1"/>
      <c r="H392" s="1"/>
      <c r="J392" s="1"/>
      <c r="K392" s="1"/>
      <c r="L392" s="1"/>
      <c r="M392" s="1"/>
      <c r="N392" s="1"/>
      <c r="O392" s="1"/>
      <c r="P392" s="1"/>
    </row>
    <row r="393" spans="6:16" x14ac:dyDescent="0.25">
      <c r="F393" s="1"/>
      <c r="G393" s="1"/>
      <c r="H393" s="1"/>
      <c r="J393" s="1"/>
      <c r="K393" s="1"/>
      <c r="L393" s="1"/>
      <c r="M393" s="1"/>
      <c r="N393" s="1"/>
      <c r="O393" s="1"/>
      <c r="P393" s="1"/>
    </row>
    <row r="394" spans="6:16" x14ac:dyDescent="0.25">
      <c r="F394" s="1"/>
      <c r="G394" s="1"/>
      <c r="H394" s="1"/>
      <c r="J394" s="1"/>
      <c r="K394" s="1"/>
      <c r="L394" s="1"/>
      <c r="M394" s="1"/>
      <c r="N394" s="1"/>
      <c r="O394" s="1"/>
      <c r="P394" s="1"/>
    </row>
    <row r="395" spans="6:16" x14ac:dyDescent="0.25"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</row>
    <row r="397" spans="6:16" x14ac:dyDescent="0.25">
      <c r="F397" s="1"/>
      <c r="G397" s="1"/>
      <c r="H397" s="1"/>
      <c r="I397" s="1"/>
      <c r="J397" s="1"/>
      <c r="K397" s="1"/>
      <c r="L397" s="1"/>
      <c r="M397" s="1"/>
      <c r="N397" s="1"/>
      <c r="O397" s="1"/>
    </row>
    <row r="401" spans="6:6" x14ac:dyDescent="0.25">
      <c r="F401" s="1"/>
    </row>
    <row r="409" spans="6:6" x14ac:dyDescent="0.25">
      <c r="F409" s="1"/>
    </row>
    <row r="416" spans="6:6" x14ac:dyDescent="0.25">
      <c r="F416" s="1"/>
    </row>
    <row r="419" spans="6:15" x14ac:dyDescent="0.25">
      <c r="F419" s="1"/>
    </row>
    <row r="420" spans="6:15" x14ac:dyDescent="0.25">
      <c r="F420" s="1"/>
    </row>
    <row r="423" spans="6:15" x14ac:dyDescent="0.25">
      <c r="F423" s="1"/>
    </row>
    <row r="424" spans="6:15" x14ac:dyDescent="0.25">
      <c r="F424" s="1"/>
      <c r="G424" s="1"/>
    </row>
    <row r="425" spans="6:15" x14ac:dyDescent="0.25">
      <c r="F425" s="1"/>
    </row>
    <row r="428" spans="6:15" x14ac:dyDescent="0.25">
      <c r="F428" s="1"/>
      <c r="G428" s="1"/>
      <c r="H428" s="1"/>
      <c r="I428" s="1"/>
      <c r="J428" s="1"/>
      <c r="K428" s="1"/>
      <c r="L428" s="1"/>
      <c r="M428" s="1"/>
      <c r="N428" s="1"/>
      <c r="O428" s="1"/>
    </row>
    <row r="429" spans="6:15" x14ac:dyDescent="0.25">
      <c r="F429" s="1"/>
      <c r="G429" s="1"/>
      <c r="H429" s="1"/>
      <c r="I429" s="1"/>
      <c r="J429" s="1"/>
      <c r="K429" s="1"/>
      <c r="L429" s="1"/>
      <c r="M429" s="1"/>
      <c r="N429" s="1"/>
      <c r="O429" s="1"/>
    </row>
    <row r="430" spans="6:15" x14ac:dyDescent="0.25">
      <c r="F430" s="1"/>
      <c r="G430" s="1"/>
      <c r="H430" s="1"/>
      <c r="I430" s="1"/>
      <c r="J430" s="1"/>
      <c r="K430" s="1"/>
      <c r="L430" s="1"/>
      <c r="M430" s="1"/>
      <c r="N430" s="1"/>
      <c r="O430" s="1"/>
    </row>
    <row r="476" spans="5:15" x14ac:dyDescent="0.25">
      <c r="F476" s="1"/>
      <c r="G476" s="1"/>
      <c r="H476" s="1"/>
      <c r="I476" s="1"/>
      <c r="J476" s="1"/>
      <c r="K476" s="1"/>
      <c r="L476" s="1"/>
      <c r="M476" s="1"/>
      <c r="N476" s="1"/>
      <c r="O476" s="1"/>
    </row>
    <row r="477" spans="5:15" x14ac:dyDescent="0.25">
      <c r="F477" s="1"/>
      <c r="G477" s="1"/>
      <c r="H477" s="1"/>
      <c r="I477" s="1"/>
      <c r="J477" s="1"/>
      <c r="K477" s="1"/>
      <c r="L477" s="1"/>
      <c r="M477" s="1"/>
      <c r="N477" s="1"/>
      <c r="O477" s="1"/>
    </row>
    <row r="479" spans="5:15" x14ac:dyDescent="0.25"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</row>
    <row r="480" spans="5:15" x14ac:dyDescent="0.25"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</row>
    <row r="481" spans="5:15" x14ac:dyDescent="0.25">
      <c r="F481" s="1"/>
      <c r="G481" s="1"/>
      <c r="H481" s="1"/>
      <c r="I481" s="1"/>
      <c r="J481" s="1"/>
      <c r="K481" s="1"/>
      <c r="L481" s="1"/>
      <c r="M481" s="1"/>
      <c r="N481" s="1"/>
      <c r="O481" s="1"/>
    </row>
    <row r="482" spans="5:15" x14ac:dyDescent="0.25">
      <c r="F482" s="1"/>
      <c r="G482" s="1"/>
      <c r="H482" s="1"/>
      <c r="I482" s="1"/>
      <c r="J482" s="1"/>
      <c r="K482" s="1"/>
      <c r="L482" s="1"/>
      <c r="M482" s="1"/>
      <c r="N482" s="1"/>
      <c r="O482" s="1"/>
    </row>
    <row r="483" spans="5:15" x14ac:dyDescent="0.25">
      <c r="F483" s="1"/>
      <c r="G483" s="1"/>
      <c r="H483" s="1"/>
      <c r="I483" s="1"/>
      <c r="J483" s="1"/>
      <c r="K483" s="1"/>
      <c r="L483" s="1"/>
      <c r="M483" s="1"/>
      <c r="N483" s="1"/>
      <c r="O483" s="1"/>
    </row>
    <row r="484" spans="5:15" x14ac:dyDescent="0.25">
      <c r="F484" s="1"/>
      <c r="G484" s="1"/>
      <c r="H484" s="1"/>
      <c r="I484" s="1"/>
      <c r="J484" s="1"/>
      <c r="K484" s="1"/>
      <c r="L484" s="1"/>
      <c r="M484" s="1"/>
      <c r="N484" s="1"/>
      <c r="O484" s="1"/>
    </row>
    <row r="485" spans="5:15" x14ac:dyDescent="0.25">
      <c r="F485" s="1"/>
      <c r="G485" s="1"/>
      <c r="H485" s="1"/>
      <c r="I485" s="1"/>
      <c r="J485" s="1"/>
      <c r="K485" s="1"/>
      <c r="L485" s="1"/>
      <c r="M485" s="1"/>
      <c r="N485" s="1"/>
      <c r="O485" s="1"/>
    </row>
    <row r="486" spans="5:15" x14ac:dyDescent="0.25">
      <c r="F486" s="1"/>
      <c r="G486" s="1"/>
      <c r="H486" s="1"/>
      <c r="I486" s="1"/>
      <c r="J486" s="1"/>
      <c r="K486" s="1"/>
      <c r="L486" s="1"/>
      <c r="M486" s="1"/>
      <c r="N486" s="1"/>
      <c r="O486" s="1"/>
    </row>
    <row r="487" spans="5:15" x14ac:dyDescent="0.25">
      <c r="F487" s="1"/>
      <c r="G487" s="1"/>
      <c r="H487" s="1"/>
      <c r="I487" s="1"/>
      <c r="J487" s="1"/>
      <c r="K487" s="1"/>
      <c r="L487" s="1"/>
      <c r="M487" s="1"/>
      <c r="N487" s="1"/>
      <c r="O487" s="1"/>
    </row>
    <row r="488" spans="5:15" x14ac:dyDescent="0.25"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</row>
    <row r="489" spans="5:15" x14ac:dyDescent="0.25"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</row>
    <row r="490" spans="5:15" x14ac:dyDescent="0.25">
      <c r="F490" s="1"/>
      <c r="G490" s="1"/>
      <c r="H490" s="1"/>
      <c r="I490" s="1"/>
      <c r="J490" s="1"/>
      <c r="K490" s="1"/>
      <c r="L490" s="1"/>
      <c r="M490" s="1"/>
      <c r="N490" s="1"/>
      <c r="O490" s="1"/>
    </row>
    <row r="491" spans="5:15" x14ac:dyDescent="0.25">
      <c r="F491" s="1"/>
      <c r="G491" s="1"/>
      <c r="H491" s="1"/>
      <c r="I491" s="1"/>
      <c r="J491" s="1"/>
      <c r="K491" s="1"/>
      <c r="L491" s="1"/>
      <c r="M491" s="1"/>
      <c r="N491" s="1"/>
      <c r="O491" s="1"/>
    </row>
    <row r="492" spans="5:15" x14ac:dyDescent="0.25">
      <c r="F492" s="1"/>
      <c r="G492" s="1"/>
      <c r="H492" s="1"/>
      <c r="I492" s="1"/>
      <c r="J492" s="1"/>
      <c r="K492" s="1"/>
      <c r="L492" s="1"/>
      <c r="M492" s="1"/>
      <c r="N492" s="1"/>
      <c r="O492" s="1"/>
    </row>
    <row r="493" spans="5:15" x14ac:dyDescent="0.25">
      <c r="F493" s="1"/>
      <c r="G493" s="1"/>
      <c r="H493" s="1"/>
      <c r="I493" s="1"/>
      <c r="J493" s="1"/>
      <c r="K493" s="1"/>
      <c r="L493" s="1"/>
      <c r="M493" s="1"/>
      <c r="N493" s="1"/>
      <c r="O493" s="1"/>
    </row>
  </sheetData>
  <conditionalFormatting sqref="L379:O379 I379:J379">
    <cfRule type="duplicateValues" dxfId="1" priority="7"/>
  </conditionalFormatting>
  <conditionalFormatting sqref="L257:P257 I257:J257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BD5C9-A048-4A3C-8E58-D18F5ADE85B5}">
  <dimension ref="A1:D206"/>
  <sheetViews>
    <sheetView topLeftCell="A186" workbookViewId="0">
      <selection activeCell="A206" sqref="A206"/>
    </sheetView>
  </sheetViews>
  <sheetFormatPr defaultRowHeight="15" x14ac:dyDescent="0.25"/>
  <cols>
    <col min="1" max="1" width="16.5703125" bestFit="1" customWidth="1"/>
    <col min="2" max="2" width="10.7109375" bestFit="1" customWidth="1"/>
    <col min="3" max="3" width="31.42578125" bestFit="1" customWidth="1"/>
    <col min="4" max="4" width="27" bestFit="1" customWidth="1"/>
  </cols>
  <sheetData>
    <row r="1" spans="1:4" s="6" customFormat="1" x14ac:dyDescent="0.25">
      <c r="A1" s="6" t="s">
        <v>13</v>
      </c>
      <c r="B1" s="6" t="s">
        <v>14</v>
      </c>
      <c r="C1" s="6" t="s">
        <v>6</v>
      </c>
      <c r="D1" s="6" t="s">
        <v>130</v>
      </c>
    </row>
    <row r="2" spans="1:4" s="7" customFormat="1" x14ac:dyDescent="0.25">
      <c r="A2" s="7" t="s">
        <v>22</v>
      </c>
      <c r="B2" s="7" t="str">
        <f>"1"</f>
        <v>1</v>
      </c>
      <c r="C2" s="7" t="s">
        <v>23</v>
      </c>
      <c r="D2" s="7" t="s">
        <v>193</v>
      </c>
    </row>
    <row r="3" spans="1:4" s="7" customFormat="1" x14ac:dyDescent="0.25">
      <c r="A3" s="7" t="s">
        <v>22</v>
      </c>
      <c r="B3" s="7" t="str">
        <f>"2"</f>
        <v>2</v>
      </c>
      <c r="C3" s="7" t="s">
        <v>24</v>
      </c>
      <c r="D3" s="7" t="s">
        <v>194</v>
      </c>
    </row>
    <row r="4" spans="1:4" s="5" customFormat="1" x14ac:dyDescent="0.25">
      <c r="A4" s="5" t="s">
        <v>29</v>
      </c>
      <c r="B4" s="5" t="str">
        <f>"1"</f>
        <v>1</v>
      </c>
      <c r="C4" s="5" t="s">
        <v>15</v>
      </c>
      <c r="D4" s="5" t="s">
        <v>149</v>
      </c>
    </row>
    <row r="5" spans="1:4" s="5" customFormat="1" x14ac:dyDescent="0.25">
      <c r="A5" s="5" t="s">
        <v>29</v>
      </c>
      <c r="B5" s="5" t="str">
        <f>"2"</f>
        <v>2</v>
      </c>
      <c r="C5" s="5" t="s">
        <v>16</v>
      </c>
      <c r="D5" s="5" t="s">
        <v>148</v>
      </c>
    </row>
    <row r="6" spans="1:4" s="7" customFormat="1" x14ac:dyDescent="0.25">
      <c r="A6" s="7" t="s">
        <v>52</v>
      </c>
      <c r="B6" s="7" t="str">
        <f>"1"</f>
        <v>1</v>
      </c>
      <c r="C6" s="7" t="s">
        <v>53</v>
      </c>
      <c r="D6" s="7" t="s">
        <v>149</v>
      </c>
    </row>
    <row r="7" spans="1:4" s="7" customFormat="1" x14ac:dyDescent="0.25">
      <c r="A7" s="7" t="s">
        <v>52</v>
      </c>
      <c r="B7" s="7" t="str">
        <f>"2"</f>
        <v>2</v>
      </c>
      <c r="C7" s="7" t="s">
        <v>16</v>
      </c>
      <c r="D7" s="7" t="s">
        <v>148</v>
      </c>
    </row>
    <row r="8" spans="1:4" s="7" customFormat="1" x14ac:dyDescent="0.25">
      <c r="A8" s="7" t="s">
        <v>52</v>
      </c>
      <c r="B8" s="7" t="str">
        <f>"3"</f>
        <v>3</v>
      </c>
      <c r="C8" s="7" t="s">
        <v>40</v>
      </c>
      <c r="D8" s="7" t="s">
        <v>195</v>
      </c>
    </row>
    <row r="9" spans="1:4" s="5" customFormat="1" x14ac:dyDescent="0.25">
      <c r="A9" s="5" t="s">
        <v>54</v>
      </c>
      <c r="B9" s="5" t="str">
        <f>"1"</f>
        <v>1</v>
      </c>
      <c r="C9" s="5" t="s">
        <v>65</v>
      </c>
      <c r="D9" s="5" t="s">
        <v>138</v>
      </c>
    </row>
    <row r="10" spans="1:4" s="5" customFormat="1" x14ac:dyDescent="0.25">
      <c r="A10" s="5" t="s">
        <v>54</v>
      </c>
      <c r="B10" s="5" t="str">
        <f>"2"</f>
        <v>2</v>
      </c>
      <c r="C10" s="5" t="s">
        <v>66</v>
      </c>
      <c r="D10" s="5" t="s">
        <v>139</v>
      </c>
    </row>
    <row r="11" spans="1:4" s="5" customFormat="1" x14ac:dyDescent="0.25">
      <c r="A11" s="5" t="s">
        <v>54</v>
      </c>
      <c r="B11" s="5" t="str">
        <f>"3"</f>
        <v>3</v>
      </c>
      <c r="C11" s="5" t="s">
        <v>140</v>
      </c>
      <c r="D11" s="5" t="s">
        <v>160</v>
      </c>
    </row>
    <row r="12" spans="1:4" s="5" customFormat="1" x14ac:dyDescent="0.25">
      <c r="A12" s="5" t="s">
        <v>54</v>
      </c>
      <c r="B12" s="5" t="str">
        <f>"4"</f>
        <v>4</v>
      </c>
      <c r="C12" s="5" t="s">
        <v>67</v>
      </c>
      <c r="D12" s="5" t="s">
        <v>161</v>
      </c>
    </row>
    <row r="13" spans="1:4" s="5" customFormat="1" x14ac:dyDescent="0.25">
      <c r="A13" s="5" t="s">
        <v>54</v>
      </c>
      <c r="B13" s="5" t="str">
        <f>"5"</f>
        <v>5</v>
      </c>
      <c r="C13" s="5" t="s">
        <v>68</v>
      </c>
      <c r="D13" s="5" t="s">
        <v>137</v>
      </c>
    </row>
    <row r="14" spans="1:4" s="7" customFormat="1" x14ac:dyDescent="0.25">
      <c r="A14" s="7" t="s">
        <v>30</v>
      </c>
      <c r="B14" s="7" t="s">
        <v>31</v>
      </c>
      <c r="C14" s="7" t="s">
        <v>69</v>
      </c>
      <c r="D14" s="7" t="s">
        <v>203</v>
      </c>
    </row>
    <row r="15" spans="1:4" s="7" customFormat="1" x14ac:dyDescent="0.25">
      <c r="A15" s="7" t="s">
        <v>30</v>
      </c>
      <c r="B15" s="7" t="s">
        <v>302</v>
      </c>
      <c r="C15" s="7" t="s">
        <v>301</v>
      </c>
    </row>
    <row r="16" spans="1:4" s="7" customFormat="1" x14ac:dyDescent="0.25">
      <c r="A16" s="7" t="s">
        <v>30</v>
      </c>
      <c r="B16" s="7" t="s">
        <v>265</v>
      </c>
      <c r="C16" s="7" t="s">
        <v>266</v>
      </c>
    </row>
    <row r="17" spans="1:4" s="7" customFormat="1" x14ac:dyDescent="0.25">
      <c r="A17" s="7" t="s">
        <v>30</v>
      </c>
      <c r="B17" s="7" t="s">
        <v>32</v>
      </c>
      <c r="C17" s="7" t="s">
        <v>70</v>
      </c>
      <c r="D17" s="7" t="s">
        <v>204</v>
      </c>
    </row>
    <row r="18" spans="1:4" s="7" customFormat="1" x14ac:dyDescent="0.25">
      <c r="A18" s="7" t="s">
        <v>30</v>
      </c>
      <c r="B18" s="7" t="s">
        <v>33</v>
      </c>
      <c r="C18" s="7" t="s">
        <v>71</v>
      </c>
      <c r="D18" s="7" t="s">
        <v>205</v>
      </c>
    </row>
    <row r="19" spans="1:4" s="7" customFormat="1" x14ac:dyDescent="0.25">
      <c r="A19" s="7" t="s">
        <v>30</v>
      </c>
      <c r="B19" s="7" t="s">
        <v>210</v>
      </c>
      <c r="C19" s="7" t="s">
        <v>217</v>
      </c>
      <c r="D19" s="7" t="s">
        <v>221</v>
      </c>
    </row>
    <row r="20" spans="1:4" s="7" customFormat="1" x14ac:dyDescent="0.25">
      <c r="A20" s="7" t="s">
        <v>30</v>
      </c>
      <c r="B20" s="7" t="s">
        <v>34</v>
      </c>
      <c r="C20" s="7" t="s">
        <v>163</v>
      </c>
      <c r="D20" s="7" t="s">
        <v>162</v>
      </c>
    </row>
    <row r="21" spans="1:4" s="5" customFormat="1" x14ac:dyDescent="0.25">
      <c r="A21" s="5" t="s">
        <v>37</v>
      </c>
      <c r="B21" s="5" t="str">
        <f>"1"</f>
        <v>1</v>
      </c>
      <c r="C21" s="5" t="s">
        <v>72</v>
      </c>
      <c r="D21" s="5" t="s">
        <v>72</v>
      </c>
    </row>
    <row r="22" spans="1:4" s="5" customFormat="1" x14ac:dyDescent="0.25">
      <c r="A22" s="5" t="s">
        <v>37</v>
      </c>
      <c r="B22" s="5" t="str">
        <f>"2"</f>
        <v>2</v>
      </c>
      <c r="C22" s="5" t="s">
        <v>73</v>
      </c>
      <c r="D22" s="5" t="s">
        <v>73</v>
      </c>
    </row>
    <row r="23" spans="1:4" s="5" customFormat="1" x14ac:dyDescent="0.25">
      <c r="A23" s="5" t="s">
        <v>37</v>
      </c>
      <c r="B23" s="5" t="str">
        <f>"3"</f>
        <v>3</v>
      </c>
      <c r="C23" s="5" t="s">
        <v>74</v>
      </c>
      <c r="D23" s="5" t="s">
        <v>74</v>
      </c>
    </row>
    <row r="24" spans="1:4" s="5" customFormat="1" x14ac:dyDescent="0.25">
      <c r="A24" s="5" t="s">
        <v>37</v>
      </c>
      <c r="B24" s="5" t="str">
        <f>"4"</f>
        <v>4</v>
      </c>
      <c r="C24" s="5" t="s">
        <v>75</v>
      </c>
      <c r="D24" s="5" t="s">
        <v>75</v>
      </c>
    </row>
    <row r="25" spans="1:4" s="5" customFormat="1" x14ac:dyDescent="0.25">
      <c r="A25" s="5" t="s">
        <v>37</v>
      </c>
      <c r="B25" s="5" t="str">
        <f>"5"</f>
        <v>5</v>
      </c>
      <c r="C25" s="5" t="s">
        <v>165</v>
      </c>
      <c r="D25" s="5" t="s">
        <v>165</v>
      </c>
    </row>
    <row r="26" spans="1:4" s="5" customFormat="1" x14ac:dyDescent="0.25">
      <c r="A26" s="5" t="s">
        <v>37</v>
      </c>
      <c r="B26" s="5" t="str">
        <f>"6"</f>
        <v>6</v>
      </c>
      <c r="C26" s="5" t="s">
        <v>166</v>
      </c>
      <c r="D26" s="5" t="s">
        <v>166</v>
      </c>
    </row>
    <row r="27" spans="1:4" s="7" customFormat="1" x14ac:dyDescent="0.25">
      <c r="A27" s="7" t="s">
        <v>35</v>
      </c>
      <c r="B27" s="7" t="str">
        <f>"1"</f>
        <v>1</v>
      </c>
      <c r="C27" s="7" t="s">
        <v>76</v>
      </c>
      <c r="D27" s="7" t="s">
        <v>157</v>
      </c>
    </row>
    <row r="28" spans="1:4" s="7" customFormat="1" x14ac:dyDescent="0.25">
      <c r="A28" s="7" t="s">
        <v>35</v>
      </c>
      <c r="B28" s="7" t="str">
        <f>"2"</f>
        <v>2</v>
      </c>
      <c r="C28" s="7" t="s">
        <v>77</v>
      </c>
      <c r="D28" s="7" t="s">
        <v>156</v>
      </c>
    </row>
    <row r="29" spans="1:4" s="7" customFormat="1" x14ac:dyDescent="0.25">
      <c r="A29" s="7" t="s">
        <v>35</v>
      </c>
      <c r="B29" s="7" t="str">
        <f>"3"</f>
        <v>3</v>
      </c>
      <c r="C29" s="7" t="s">
        <v>78</v>
      </c>
      <c r="D29" s="7" t="s">
        <v>158</v>
      </c>
    </row>
    <row r="30" spans="1:4" s="7" customFormat="1" x14ac:dyDescent="0.25">
      <c r="A30" s="7" t="s">
        <v>35</v>
      </c>
      <c r="B30" s="7" t="str">
        <f>"4"</f>
        <v>4</v>
      </c>
      <c r="C30" s="7" t="s">
        <v>79</v>
      </c>
      <c r="D30" s="7" t="s">
        <v>159</v>
      </c>
    </row>
    <row r="31" spans="1:4" s="7" customFormat="1" x14ac:dyDescent="0.25">
      <c r="A31" s="7" t="s">
        <v>35</v>
      </c>
      <c r="B31" s="7" t="str">
        <f>"6"</f>
        <v>6</v>
      </c>
      <c r="C31" s="7" t="s">
        <v>155</v>
      </c>
      <c r="D31" s="7" t="s">
        <v>154</v>
      </c>
    </row>
    <row r="32" spans="1:4" s="5" customFormat="1" x14ac:dyDescent="0.25">
      <c r="A32" s="5" t="s">
        <v>38</v>
      </c>
      <c r="B32" s="5" t="str">
        <f>"1"</f>
        <v>1</v>
      </c>
      <c r="C32" s="5" t="s">
        <v>80</v>
      </c>
      <c r="D32" s="5" t="s">
        <v>206</v>
      </c>
    </row>
    <row r="33" spans="1:4" s="5" customFormat="1" x14ac:dyDescent="0.25">
      <c r="A33" s="5" t="s">
        <v>38</v>
      </c>
      <c r="B33" s="5" t="str">
        <f>"2"</f>
        <v>2</v>
      </c>
      <c r="C33" s="5" t="s">
        <v>81</v>
      </c>
      <c r="D33" s="5" t="s">
        <v>207</v>
      </c>
    </row>
    <row r="34" spans="1:4" s="5" customFormat="1" x14ac:dyDescent="0.25">
      <c r="A34" s="5" t="s">
        <v>38</v>
      </c>
      <c r="B34" s="5" t="str">
        <f>"3"</f>
        <v>3</v>
      </c>
      <c r="C34" s="5" t="s">
        <v>82</v>
      </c>
      <c r="D34" s="5" t="s">
        <v>208</v>
      </c>
    </row>
    <row r="35" spans="1:4" s="7" customFormat="1" x14ac:dyDescent="0.25">
      <c r="A35" s="7" t="s">
        <v>39</v>
      </c>
      <c r="B35" s="7" t="str">
        <f>"1"</f>
        <v>1</v>
      </c>
      <c r="C35" s="7" t="s">
        <v>152</v>
      </c>
      <c r="D35" s="7" t="s">
        <v>153</v>
      </c>
    </row>
    <row r="36" spans="1:4" s="7" customFormat="1" x14ac:dyDescent="0.25">
      <c r="A36" s="7" t="s">
        <v>39</v>
      </c>
      <c r="B36" s="7" t="str">
        <f>"2"</f>
        <v>2</v>
      </c>
      <c r="C36" s="7" t="s">
        <v>83</v>
      </c>
      <c r="D36" s="7" t="s">
        <v>151</v>
      </c>
    </row>
    <row r="37" spans="1:4" s="7" customFormat="1" x14ac:dyDescent="0.25">
      <c r="A37" s="7" t="s">
        <v>39</v>
      </c>
      <c r="B37" s="7" t="str">
        <f>"3"</f>
        <v>3</v>
      </c>
      <c r="C37" s="7" t="s">
        <v>84</v>
      </c>
      <c r="D37" s="7" t="s">
        <v>150</v>
      </c>
    </row>
    <row r="38" spans="1:4" s="5" customFormat="1" x14ac:dyDescent="0.25">
      <c r="A38" s="5" t="s">
        <v>218</v>
      </c>
      <c r="B38" s="5" t="s">
        <v>55</v>
      </c>
      <c r="C38" s="5" t="s">
        <v>85</v>
      </c>
      <c r="D38" s="5" t="s">
        <v>85</v>
      </c>
    </row>
    <row r="39" spans="1:4" s="5" customFormat="1" x14ac:dyDescent="0.25">
      <c r="A39" s="5" t="s">
        <v>218</v>
      </c>
      <c r="B39" s="5" t="s">
        <v>57</v>
      </c>
      <c r="C39" s="5" t="s">
        <v>110</v>
      </c>
      <c r="D39" s="5" t="s">
        <v>110</v>
      </c>
    </row>
    <row r="40" spans="1:4" s="5" customFormat="1" x14ac:dyDescent="0.25">
      <c r="A40" s="5" t="s">
        <v>218</v>
      </c>
      <c r="B40" s="5" t="s">
        <v>120</v>
      </c>
      <c r="C40" s="5" t="s">
        <v>132</v>
      </c>
      <c r="D40" s="5" t="s">
        <v>132</v>
      </c>
    </row>
    <row r="41" spans="1:4" s="5" customFormat="1" x14ac:dyDescent="0.25">
      <c r="A41" s="5" t="s">
        <v>218</v>
      </c>
      <c r="B41" s="5" t="s">
        <v>58</v>
      </c>
      <c r="C41" s="5" t="s">
        <v>133</v>
      </c>
      <c r="D41" s="5" t="s">
        <v>133</v>
      </c>
    </row>
    <row r="42" spans="1:4" s="5" customFormat="1" x14ac:dyDescent="0.25">
      <c r="A42" s="5" t="s">
        <v>218</v>
      </c>
      <c r="B42" s="5" t="s">
        <v>59</v>
      </c>
      <c r="C42" s="5" t="s">
        <v>111</v>
      </c>
      <c r="D42" s="5" t="s">
        <v>111</v>
      </c>
    </row>
    <row r="43" spans="1:4" s="5" customFormat="1" x14ac:dyDescent="0.25">
      <c r="A43" s="5" t="s">
        <v>218</v>
      </c>
      <c r="B43" s="5" t="s">
        <v>60</v>
      </c>
      <c r="C43" s="5" t="s">
        <v>112</v>
      </c>
      <c r="D43" s="5" t="s">
        <v>112</v>
      </c>
    </row>
    <row r="44" spans="1:4" s="5" customFormat="1" x14ac:dyDescent="0.25">
      <c r="A44" s="5" t="s">
        <v>218</v>
      </c>
      <c r="B44" s="5" t="s">
        <v>61</v>
      </c>
      <c r="C44" s="5" t="s">
        <v>226</v>
      </c>
      <c r="D44" s="5" t="s">
        <v>113</v>
      </c>
    </row>
    <row r="45" spans="1:4" s="5" customFormat="1" x14ac:dyDescent="0.25">
      <c r="A45" s="5" t="s">
        <v>218</v>
      </c>
      <c r="B45" s="5" t="s">
        <v>63</v>
      </c>
      <c r="C45" s="5" t="s">
        <v>41</v>
      </c>
      <c r="D45" s="5" t="s">
        <v>135</v>
      </c>
    </row>
    <row r="46" spans="1:4" s="5" customFormat="1" x14ac:dyDescent="0.25">
      <c r="A46" s="5" t="s">
        <v>218</v>
      </c>
      <c r="B46" s="5" t="s">
        <v>233</v>
      </c>
      <c r="C46" s="5" t="s">
        <v>40</v>
      </c>
      <c r="D46" s="5" t="s">
        <v>195</v>
      </c>
    </row>
    <row r="47" spans="1:4" s="7" customFormat="1" x14ac:dyDescent="0.25">
      <c r="A47" s="7" t="s">
        <v>219</v>
      </c>
      <c r="B47" s="7" t="s">
        <v>115</v>
      </c>
      <c r="C47" s="7" t="s">
        <v>116</v>
      </c>
      <c r="D47" s="7" t="s">
        <v>116</v>
      </c>
    </row>
    <row r="48" spans="1:4" s="7" customFormat="1" x14ac:dyDescent="0.25">
      <c r="A48" s="7" t="s">
        <v>219</v>
      </c>
      <c r="B48" s="7" t="s">
        <v>117</v>
      </c>
      <c r="C48" s="7" t="s">
        <v>211</v>
      </c>
      <c r="D48" s="7" t="s">
        <v>211</v>
      </c>
    </row>
    <row r="49" spans="1:4" s="7" customFormat="1" x14ac:dyDescent="0.25">
      <c r="A49" s="7" t="s">
        <v>219</v>
      </c>
      <c r="B49" s="7" t="s">
        <v>230</v>
      </c>
      <c r="C49" s="7" t="s">
        <v>231</v>
      </c>
      <c r="D49" s="7" t="s">
        <v>231</v>
      </c>
    </row>
    <row r="50" spans="1:4" s="7" customFormat="1" x14ac:dyDescent="0.25">
      <c r="A50" s="7" t="s">
        <v>219</v>
      </c>
      <c r="B50" s="7" t="s">
        <v>56</v>
      </c>
      <c r="C50" s="7" t="s">
        <v>164</v>
      </c>
      <c r="D50" s="7" t="s">
        <v>164</v>
      </c>
    </row>
    <row r="51" spans="1:4" s="7" customFormat="1" x14ac:dyDescent="0.25">
      <c r="A51" s="7" t="s">
        <v>219</v>
      </c>
      <c r="B51" s="7" t="s">
        <v>178</v>
      </c>
      <c r="C51" s="7" t="s">
        <v>229</v>
      </c>
      <c r="D51" s="7" t="s">
        <v>229</v>
      </c>
    </row>
    <row r="52" spans="1:4" s="7" customFormat="1" x14ac:dyDescent="0.25">
      <c r="A52" s="7" t="s">
        <v>219</v>
      </c>
      <c r="B52" s="7" t="s">
        <v>118</v>
      </c>
      <c r="C52" s="7" t="s">
        <v>119</v>
      </c>
      <c r="D52" s="7" t="s">
        <v>119</v>
      </c>
    </row>
    <row r="53" spans="1:4" s="7" customFormat="1" x14ac:dyDescent="0.25">
      <c r="A53" s="7" t="s">
        <v>219</v>
      </c>
      <c r="B53" s="7" t="s">
        <v>34</v>
      </c>
      <c r="C53" s="7" t="s">
        <v>222</v>
      </c>
    </row>
    <row r="54" spans="1:4" s="7" customFormat="1" x14ac:dyDescent="0.25">
      <c r="A54" s="7" t="s">
        <v>219</v>
      </c>
      <c r="B54" s="7" t="s">
        <v>223</v>
      </c>
      <c r="C54" s="7" t="s">
        <v>224</v>
      </c>
    </row>
    <row r="55" spans="1:4" s="7" customFormat="1" x14ac:dyDescent="0.25">
      <c r="A55" s="7" t="s">
        <v>219</v>
      </c>
      <c r="B55" s="7" t="s">
        <v>121</v>
      </c>
      <c r="C55" s="7" t="s">
        <v>225</v>
      </c>
      <c r="D55" s="7" t="s">
        <v>122</v>
      </c>
    </row>
    <row r="56" spans="1:4" s="7" customFormat="1" x14ac:dyDescent="0.25">
      <c r="A56" s="7" t="s">
        <v>219</v>
      </c>
      <c r="B56" s="7" t="s">
        <v>62</v>
      </c>
      <c r="C56" s="7" t="s">
        <v>232</v>
      </c>
      <c r="D56" s="7" t="s">
        <v>232</v>
      </c>
    </row>
    <row r="57" spans="1:4" s="7" customFormat="1" x14ac:dyDescent="0.25">
      <c r="A57" s="7" t="s">
        <v>219</v>
      </c>
      <c r="B57" s="7" t="s">
        <v>227</v>
      </c>
      <c r="C57" s="7" t="s">
        <v>228</v>
      </c>
    </row>
    <row r="58" spans="1:4" s="7" customFormat="1" x14ac:dyDescent="0.25">
      <c r="A58" s="7" t="s">
        <v>219</v>
      </c>
      <c r="B58" s="7" t="s">
        <v>123</v>
      </c>
      <c r="C58" s="7" t="s">
        <v>134</v>
      </c>
      <c r="D58" s="7" t="s">
        <v>134</v>
      </c>
    </row>
    <row r="59" spans="1:4" s="7" customFormat="1" x14ac:dyDescent="0.25">
      <c r="A59" s="7" t="s">
        <v>219</v>
      </c>
      <c r="B59" s="7" t="s">
        <v>234</v>
      </c>
      <c r="C59" s="7" t="s">
        <v>235</v>
      </c>
      <c r="D59" s="7" t="s">
        <v>235</v>
      </c>
    </row>
    <row r="60" spans="1:4" s="7" customFormat="1" x14ac:dyDescent="0.25">
      <c r="A60" s="7" t="s">
        <v>219</v>
      </c>
      <c r="B60" s="7" t="s">
        <v>63</v>
      </c>
      <c r="C60" s="7" t="s">
        <v>114</v>
      </c>
      <c r="D60" s="7" t="s">
        <v>136</v>
      </c>
    </row>
    <row r="61" spans="1:4" s="7" customFormat="1" x14ac:dyDescent="0.25">
      <c r="A61" s="7" t="s">
        <v>219</v>
      </c>
      <c r="B61" s="7" t="s">
        <v>233</v>
      </c>
      <c r="C61" s="7" t="s">
        <v>40</v>
      </c>
      <c r="D61" s="7" t="s">
        <v>195</v>
      </c>
    </row>
    <row r="62" spans="1:4" s="5" customFormat="1" x14ac:dyDescent="0.25">
      <c r="A62" s="5" t="s">
        <v>91</v>
      </c>
      <c r="B62" s="9" t="s">
        <v>303</v>
      </c>
      <c r="C62" s="5" t="s">
        <v>97</v>
      </c>
      <c r="D62" s="5" t="s">
        <v>197</v>
      </c>
    </row>
    <row r="63" spans="1:4" s="5" customFormat="1" x14ac:dyDescent="0.25">
      <c r="A63" s="5" t="s">
        <v>91</v>
      </c>
      <c r="B63" s="9" t="s">
        <v>304</v>
      </c>
      <c r="C63" s="5" t="s">
        <v>267</v>
      </c>
    </row>
    <row r="64" spans="1:4" s="5" customFormat="1" x14ac:dyDescent="0.25">
      <c r="A64" s="5" t="s">
        <v>91</v>
      </c>
      <c r="B64" s="9" t="s">
        <v>305</v>
      </c>
      <c r="C64" s="5" t="s">
        <v>268</v>
      </c>
    </row>
    <row r="65" spans="1:4" s="7" customFormat="1" x14ac:dyDescent="0.25">
      <c r="A65" s="7" t="s">
        <v>147</v>
      </c>
      <c r="B65" s="7" t="str">
        <f>"111111111"</f>
        <v>111111111</v>
      </c>
      <c r="C65" s="7" t="s">
        <v>252</v>
      </c>
      <c r="D65" s="7" t="s">
        <v>196</v>
      </c>
    </row>
    <row r="66" spans="1:4" s="7" customFormat="1" x14ac:dyDescent="0.25">
      <c r="A66" s="7" t="s">
        <v>147</v>
      </c>
      <c r="B66" s="7" t="str">
        <f>"999999999"</f>
        <v>999999999</v>
      </c>
      <c r="C66" s="7" t="s">
        <v>253</v>
      </c>
    </row>
    <row r="67" spans="1:4" s="5" customFormat="1" x14ac:dyDescent="0.25">
      <c r="A67" s="5" t="s">
        <v>249</v>
      </c>
      <c r="B67" s="5" t="s">
        <v>167</v>
      </c>
      <c r="C67" s="5" t="s">
        <v>167</v>
      </c>
      <c r="D67" s="5" t="s">
        <v>167</v>
      </c>
    </row>
    <row r="68" spans="1:4" s="5" customFormat="1" x14ac:dyDescent="0.25">
      <c r="A68" s="5" t="s">
        <v>249</v>
      </c>
      <c r="B68" s="5" t="s">
        <v>115</v>
      </c>
      <c r="C68" s="5" t="s">
        <v>115</v>
      </c>
      <c r="D68" s="5" t="s">
        <v>115</v>
      </c>
    </row>
    <row r="69" spans="1:4" s="5" customFormat="1" x14ac:dyDescent="0.25">
      <c r="A69" s="5" t="s">
        <v>249</v>
      </c>
      <c r="B69" s="5" t="s">
        <v>170</v>
      </c>
      <c r="C69" s="5" t="s">
        <v>170</v>
      </c>
      <c r="D69" s="5" t="s">
        <v>170</v>
      </c>
    </row>
    <row r="70" spans="1:4" s="5" customFormat="1" x14ac:dyDescent="0.25">
      <c r="A70" s="5" t="s">
        <v>249</v>
      </c>
      <c r="B70" s="5" t="s">
        <v>86</v>
      </c>
      <c r="C70" s="5" t="s">
        <v>86</v>
      </c>
      <c r="D70" s="5" t="s">
        <v>86</v>
      </c>
    </row>
    <row r="71" spans="1:4" s="5" customFormat="1" x14ac:dyDescent="0.25">
      <c r="A71" s="5" t="s">
        <v>249</v>
      </c>
      <c r="B71" s="5" t="s">
        <v>168</v>
      </c>
      <c r="C71" s="5" t="s">
        <v>168</v>
      </c>
      <c r="D71" s="5" t="s">
        <v>168</v>
      </c>
    </row>
    <row r="72" spans="1:4" s="5" customFormat="1" x14ac:dyDescent="0.25">
      <c r="A72" s="5" t="s">
        <v>249</v>
      </c>
      <c r="B72" s="5" t="s">
        <v>87</v>
      </c>
      <c r="C72" s="5" t="s">
        <v>87</v>
      </c>
      <c r="D72" s="5" t="s">
        <v>87</v>
      </c>
    </row>
    <row r="73" spans="1:4" s="5" customFormat="1" x14ac:dyDescent="0.25">
      <c r="A73" s="5" t="s">
        <v>249</v>
      </c>
      <c r="B73" s="5" t="s">
        <v>169</v>
      </c>
      <c r="C73" s="5" t="s">
        <v>169</v>
      </c>
      <c r="D73" s="5" t="s">
        <v>169</v>
      </c>
    </row>
    <row r="74" spans="1:4" s="5" customFormat="1" x14ac:dyDescent="0.25">
      <c r="A74" s="5" t="s">
        <v>249</v>
      </c>
      <c r="B74" s="5" t="s">
        <v>172</v>
      </c>
      <c r="C74" s="5" t="s">
        <v>172</v>
      </c>
      <c r="D74" s="5" t="s">
        <v>172</v>
      </c>
    </row>
    <row r="75" spans="1:4" s="5" customFormat="1" x14ac:dyDescent="0.25">
      <c r="A75" s="5" t="s">
        <v>249</v>
      </c>
      <c r="B75" s="5" t="s">
        <v>171</v>
      </c>
      <c r="C75" s="5" t="s">
        <v>171</v>
      </c>
      <c r="D75" s="5" t="s">
        <v>171</v>
      </c>
    </row>
    <row r="76" spans="1:4" s="5" customFormat="1" x14ac:dyDescent="0.25">
      <c r="A76" s="5" t="s">
        <v>249</v>
      </c>
      <c r="B76" s="5" t="s">
        <v>173</v>
      </c>
      <c r="C76" s="5" t="s">
        <v>173</v>
      </c>
      <c r="D76" s="5" t="s">
        <v>173</v>
      </c>
    </row>
    <row r="77" spans="1:4" s="5" customFormat="1" x14ac:dyDescent="0.25">
      <c r="A77" s="5" t="s">
        <v>249</v>
      </c>
      <c r="B77" s="5" t="s">
        <v>174</v>
      </c>
      <c r="C77" s="5" t="s">
        <v>174</v>
      </c>
      <c r="D77" s="5" t="s">
        <v>174</v>
      </c>
    </row>
    <row r="78" spans="1:4" s="5" customFormat="1" x14ac:dyDescent="0.25">
      <c r="A78" s="5" t="s">
        <v>249</v>
      </c>
      <c r="B78" s="5" t="s">
        <v>175</v>
      </c>
      <c r="C78" s="5" t="s">
        <v>175</v>
      </c>
      <c r="D78" s="5" t="s">
        <v>175</v>
      </c>
    </row>
    <row r="79" spans="1:4" s="5" customFormat="1" x14ac:dyDescent="0.25">
      <c r="A79" s="5" t="s">
        <v>249</v>
      </c>
      <c r="B79" s="5" t="s">
        <v>176</v>
      </c>
      <c r="C79" s="5" t="s">
        <v>176</v>
      </c>
      <c r="D79" s="5" t="s">
        <v>176</v>
      </c>
    </row>
    <row r="80" spans="1:4" s="5" customFormat="1" x14ac:dyDescent="0.25">
      <c r="A80" s="5" t="s">
        <v>249</v>
      </c>
      <c r="B80" s="5" t="s">
        <v>177</v>
      </c>
      <c r="C80" s="5" t="s">
        <v>177</v>
      </c>
      <c r="D80" s="5" t="s">
        <v>177</v>
      </c>
    </row>
    <row r="81" spans="1:4" s="5" customFormat="1" x14ac:dyDescent="0.25">
      <c r="A81" s="5" t="s">
        <v>249</v>
      </c>
      <c r="B81" s="5" t="s">
        <v>178</v>
      </c>
      <c r="C81" s="5" t="s">
        <v>178</v>
      </c>
      <c r="D81" s="5" t="s">
        <v>178</v>
      </c>
    </row>
    <row r="82" spans="1:4" s="5" customFormat="1" x14ac:dyDescent="0.25">
      <c r="A82" s="5" t="s">
        <v>249</v>
      </c>
      <c r="B82" s="5" t="s">
        <v>179</v>
      </c>
      <c r="C82" s="5" t="s">
        <v>179</v>
      </c>
      <c r="D82" s="5" t="s">
        <v>179</v>
      </c>
    </row>
    <row r="83" spans="1:4" s="5" customFormat="1" x14ac:dyDescent="0.25">
      <c r="A83" s="5" t="s">
        <v>249</v>
      </c>
      <c r="B83" s="5" t="s">
        <v>180</v>
      </c>
      <c r="C83" s="5" t="s">
        <v>180</v>
      </c>
      <c r="D83" s="5" t="s">
        <v>180</v>
      </c>
    </row>
    <row r="84" spans="1:4" s="5" customFormat="1" x14ac:dyDescent="0.25">
      <c r="A84" s="5" t="s">
        <v>181</v>
      </c>
      <c r="B84" s="5" t="s">
        <v>63</v>
      </c>
      <c r="C84" s="5" t="s">
        <v>41</v>
      </c>
      <c r="D84" s="5" t="s">
        <v>135</v>
      </c>
    </row>
    <row r="85" spans="1:4" s="7" customFormat="1" x14ac:dyDescent="0.25">
      <c r="A85" s="7" t="s">
        <v>190</v>
      </c>
      <c r="B85" s="7" t="s">
        <v>182</v>
      </c>
      <c r="C85" s="7" t="s">
        <v>183</v>
      </c>
      <c r="D85" s="7" t="s">
        <v>198</v>
      </c>
    </row>
    <row r="86" spans="1:4" s="7" customFormat="1" x14ac:dyDescent="0.25">
      <c r="A86" s="7" t="s">
        <v>190</v>
      </c>
      <c r="B86" s="8" t="s">
        <v>303</v>
      </c>
      <c r="C86" s="7" t="s">
        <v>97</v>
      </c>
      <c r="D86" s="7" t="s">
        <v>197</v>
      </c>
    </row>
    <row r="87" spans="1:4" s="7" customFormat="1" x14ac:dyDescent="0.25">
      <c r="A87" s="7" t="s">
        <v>190</v>
      </c>
      <c r="B87" s="8" t="s">
        <v>304</v>
      </c>
      <c r="C87" s="7" t="s">
        <v>267</v>
      </c>
    </row>
    <row r="88" spans="1:4" s="7" customFormat="1" x14ac:dyDescent="0.25">
      <c r="A88" s="7" t="s">
        <v>190</v>
      </c>
      <c r="B88" s="8" t="s">
        <v>305</v>
      </c>
      <c r="C88" s="7" t="s">
        <v>268</v>
      </c>
    </row>
    <row r="89" spans="1:4" s="5" customFormat="1" x14ac:dyDescent="0.25">
      <c r="A89" s="5" t="s">
        <v>185</v>
      </c>
      <c r="B89" s="5" t="s">
        <v>182</v>
      </c>
      <c r="C89" s="5" t="s">
        <v>184</v>
      </c>
      <c r="D89" s="5" t="s">
        <v>199</v>
      </c>
    </row>
    <row r="90" spans="1:4" s="5" customFormat="1" x14ac:dyDescent="0.25">
      <c r="A90" s="5" t="s">
        <v>185</v>
      </c>
      <c r="B90" s="9" t="s">
        <v>303</v>
      </c>
      <c r="C90" s="5" t="s">
        <v>97</v>
      </c>
      <c r="D90" s="5" t="s">
        <v>197</v>
      </c>
    </row>
    <row r="91" spans="1:4" s="5" customFormat="1" x14ac:dyDescent="0.25">
      <c r="A91" s="5" t="s">
        <v>185</v>
      </c>
      <c r="B91" s="9" t="s">
        <v>304</v>
      </c>
      <c r="C91" s="5" t="s">
        <v>267</v>
      </c>
    </row>
    <row r="92" spans="1:4" s="5" customFormat="1" x14ac:dyDescent="0.25">
      <c r="A92" s="5" t="s">
        <v>185</v>
      </c>
      <c r="B92" s="9" t="s">
        <v>305</v>
      </c>
      <c r="C92" s="5" t="s">
        <v>268</v>
      </c>
    </row>
    <row r="93" spans="1:4" s="7" customFormat="1" x14ac:dyDescent="0.25">
      <c r="A93" s="7" t="s">
        <v>186</v>
      </c>
      <c r="B93" s="7" t="s">
        <v>182</v>
      </c>
      <c r="C93" s="7" t="s">
        <v>189</v>
      </c>
      <c r="D93" s="7" t="s">
        <v>200</v>
      </c>
    </row>
    <row r="94" spans="1:4" s="7" customFormat="1" x14ac:dyDescent="0.25">
      <c r="A94" s="7" t="s">
        <v>186</v>
      </c>
      <c r="B94" s="8" t="s">
        <v>303</v>
      </c>
      <c r="C94" s="7" t="s">
        <v>97</v>
      </c>
      <c r="D94" s="7" t="s">
        <v>197</v>
      </c>
    </row>
    <row r="95" spans="1:4" s="7" customFormat="1" x14ac:dyDescent="0.25">
      <c r="A95" s="7" t="s">
        <v>186</v>
      </c>
      <c r="B95" s="8" t="s">
        <v>304</v>
      </c>
      <c r="C95" s="7" t="s">
        <v>267</v>
      </c>
    </row>
    <row r="96" spans="1:4" s="7" customFormat="1" x14ac:dyDescent="0.25">
      <c r="A96" s="7" t="s">
        <v>186</v>
      </c>
      <c r="B96" s="8" t="s">
        <v>305</v>
      </c>
      <c r="C96" s="7" t="s">
        <v>268</v>
      </c>
    </row>
    <row r="97" spans="1:4" s="5" customFormat="1" x14ac:dyDescent="0.25">
      <c r="A97" s="5" t="s">
        <v>187</v>
      </c>
      <c r="B97" s="5" t="s">
        <v>182</v>
      </c>
      <c r="C97" s="5" t="s">
        <v>188</v>
      </c>
      <c r="D97" s="5" t="s">
        <v>201</v>
      </c>
    </row>
    <row r="98" spans="1:4" s="5" customFormat="1" x14ac:dyDescent="0.25">
      <c r="A98" s="5" t="s">
        <v>187</v>
      </c>
      <c r="B98" s="9" t="s">
        <v>303</v>
      </c>
      <c r="C98" s="5" t="s">
        <v>97</v>
      </c>
      <c r="D98" s="5" t="s">
        <v>197</v>
      </c>
    </row>
    <row r="99" spans="1:4" s="5" customFormat="1" x14ac:dyDescent="0.25">
      <c r="A99" s="5" t="s">
        <v>187</v>
      </c>
      <c r="B99" s="9" t="s">
        <v>304</v>
      </c>
      <c r="C99" s="5" t="s">
        <v>267</v>
      </c>
    </row>
    <row r="100" spans="1:4" s="5" customFormat="1" x14ac:dyDescent="0.25">
      <c r="A100" s="5" t="s">
        <v>187</v>
      </c>
      <c r="B100" s="9" t="s">
        <v>305</v>
      </c>
      <c r="C100" s="5" t="s">
        <v>268</v>
      </c>
    </row>
    <row r="101" spans="1:4" s="7" customFormat="1" x14ac:dyDescent="0.25">
      <c r="A101" s="7" t="s">
        <v>191</v>
      </c>
      <c r="B101" s="7" t="s">
        <v>182</v>
      </c>
      <c r="C101" s="7" t="s">
        <v>192</v>
      </c>
      <c r="D101" s="7" t="s">
        <v>202</v>
      </c>
    </row>
    <row r="102" spans="1:4" s="7" customFormat="1" x14ac:dyDescent="0.25">
      <c r="A102" s="7" t="s">
        <v>191</v>
      </c>
      <c r="B102" s="8" t="s">
        <v>303</v>
      </c>
      <c r="C102" s="7" t="s">
        <v>97</v>
      </c>
      <c r="D102" s="7" t="s">
        <v>197</v>
      </c>
    </row>
    <row r="103" spans="1:4" s="7" customFormat="1" x14ac:dyDescent="0.25">
      <c r="A103" s="7" t="s">
        <v>191</v>
      </c>
      <c r="B103" s="8" t="s">
        <v>304</v>
      </c>
      <c r="C103" s="7" t="s">
        <v>267</v>
      </c>
    </row>
    <row r="104" spans="1:4" s="7" customFormat="1" x14ac:dyDescent="0.25">
      <c r="A104" s="7" t="s">
        <v>191</v>
      </c>
      <c r="B104" s="8" t="s">
        <v>305</v>
      </c>
      <c r="C104" s="7" t="s">
        <v>268</v>
      </c>
    </row>
    <row r="105" spans="1:4" s="5" customFormat="1" x14ac:dyDescent="0.25">
      <c r="A105" s="5" t="s">
        <v>212</v>
      </c>
      <c r="B105" s="5" t="str">
        <f>"99999"</f>
        <v>99999</v>
      </c>
      <c r="C105" s="5" t="s">
        <v>213</v>
      </c>
      <c r="D105" s="5" t="s">
        <v>214</v>
      </c>
    </row>
    <row r="106" spans="1:4" s="7" customFormat="1" x14ac:dyDescent="0.25">
      <c r="A106" s="7" t="s">
        <v>236</v>
      </c>
      <c r="B106" s="7" t="str">
        <f>"1"</f>
        <v>1</v>
      </c>
      <c r="C106" s="7" t="s">
        <v>238</v>
      </c>
      <c r="D106" s="7" t="s">
        <v>238</v>
      </c>
    </row>
    <row r="107" spans="1:4" s="7" customFormat="1" x14ac:dyDescent="0.25">
      <c r="A107" s="7" t="s">
        <v>236</v>
      </c>
      <c r="B107" s="7" t="str">
        <f>"2"</f>
        <v>2</v>
      </c>
      <c r="C107" s="7" t="s">
        <v>237</v>
      </c>
      <c r="D107" s="7" t="s">
        <v>237</v>
      </c>
    </row>
    <row r="108" spans="1:4" s="7" customFormat="1" x14ac:dyDescent="0.25">
      <c r="A108" s="7" t="s">
        <v>236</v>
      </c>
      <c r="B108" s="7" t="str">
        <f>"3"</f>
        <v>3</v>
      </c>
      <c r="C108" s="7" t="s">
        <v>239</v>
      </c>
      <c r="D108" s="7" t="s">
        <v>239</v>
      </c>
    </row>
    <row r="109" spans="1:4" s="7" customFormat="1" x14ac:dyDescent="0.25">
      <c r="A109" s="7" t="s">
        <v>236</v>
      </c>
      <c r="B109" s="7" t="str">
        <f>"4"</f>
        <v>4</v>
      </c>
      <c r="C109" s="7" t="s">
        <v>240</v>
      </c>
      <c r="D109" s="7" t="s">
        <v>240</v>
      </c>
    </row>
    <row r="110" spans="1:4" s="7" customFormat="1" x14ac:dyDescent="0.25">
      <c r="A110" s="7" t="s">
        <v>236</v>
      </c>
      <c r="B110" s="7" t="str">
        <f>"7"</f>
        <v>7</v>
      </c>
      <c r="C110" s="7" t="s">
        <v>241</v>
      </c>
      <c r="D110" s="7" t="s">
        <v>241</v>
      </c>
    </row>
    <row r="111" spans="1:4" s="7" customFormat="1" x14ac:dyDescent="0.25">
      <c r="A111" s="7" t="s">
        <v>236</v>
      </c>
      <c r="B111" s="7" t="str">
        <f>"9"</f>
        <v>9</v>
      </c>
      <c r="C111" s="7" t="s">
        <v>242</v>
      </c>
      <c r="D111" s="7" t="s">
        <v>242</v>
      </c>
    </row>
    <row r="112" spans="1:4" s="7" customFormat="1" x14ac:dyDescent="0.25">
      <c r="A112" s="7" t="s">
        <v>236</v>
      </c>
      <c r="B112" s="7" t="str">
        <f>"999"</f>
        <v>999</v>
      </c>
      <c r="C112" s="7" t="s">
        <v>40</v>
      </c>
      <c r="D112" s="7" t="s">
        <v>195</v>
      </c>
    </row>
    <row r="113" spans="1:4" s="5" customFormat="1" x14ac:dyDescent="0.25">
      <c r="A113" s="5" t="s">
        <v>243</v>
      </c>
      <c r="B113" s="5" t="str">
        <f>"11"</f>
        <v>11</v>
      </c>
      <c r="C113" s="5" t="str">
        <f>"11"</f>
        <v>11</v>
      </c>
      <c r="D113" s="5" t="str">
        <f>"11"</f>
        <v>11</v>
      </c>
    </row>
    <row r="114" spans="1:4" s="5" customFormat="1" x14ac:dyDescent="0.25">
      <c r="A114" s="5" t="s">
        <v>243</v>
      </c>
      <c r="B114" s="5" t="str">
        <f>"12"</f>
        <v>12</v>
      </c>
      <c r="C114" s="5" t="str">
        <f>"12"</f>
        <v>12</v>
      </c>
      <c r="D114" s="5" t="str">
        <f>"12"</f>
        <v>12</v>
      </c>
    </row>
    <row r="115" spans="1:4" s="5" customFormat="1" x14ac:dyDescent="0.25">
      <c r="A115" s="5" t="s">
        <v>243</v>
      </c>
      <c r="B115" s="5" t="str">
        <f>"13"</f>
        <v>13</v>
      </c>
      <c r="C115" s="5" t="str">
        <f>"13"</f>
        <v>13</v>
      </c>
      <c r="D115" s="5" t="str">
        <f>"13"</f>
        <v>13</v>
      </c>
    </row>
    <row r="116" spans="1:4" s="5" customFormat="1" x14ac:dyDescent="0.25">
      <c r="A116" s="5" t="s">
        <v>243</v>
      </c>
      <c r="B116" s="5" t="str">
        <f>"14"</f>
        <v>14</v>
      </c>
      <c r="C116" s="5" t="str">
        <f>"14"</f>
        <v>14</v>
      </c>
      <c r="D116" s="5" t="str">
        <f>"14"</f>
        <v>14</v>
      </c>
    </row>
    <row r="117" spans="1:4" s="5" customFormat="1" x14ac:dyDescent="0.25">
      <c r="A117" s="5" t="s">
        <v>243</v>
      </c>
      <c r="B117" s="5" t="str">
        <f>"15"</f>
        <v>15</v>
      </c>
      <c r="C117" s="5" t="str">
        <f>"15"</f>
        <v>15</v>
      </c>
      <c r="D117" s="5" t="str">
        <f>"15"</f>
        <v>15</v>
      </c>
    </row>
    <row r="118" spans="1:4" s="5" customFormat="1" x14ac:dyDescent="0.25">
      <c r="A118" s="5" t="s">
        <v>243</v>
      </c>
      <c r="B118" s="5" t="str">
        <f>"16"</f>
        <v>16</v>
      </c>
      <c r="C118" s="5" t="str">
        <f>"16"</f>
        <v>16</v>
      </c>
      <c r="D118" s="5" t="str">
        <f>"16"</f>
        <v>16</v>
      </c>
    </row>
    <row r="119" spans="1:4" s="5" customFormat="1" x14ac:dyDescent="0.25">
      <c r="A119" s="5" t="s">
        <v>243</v>
      </c>
      <c r="B119" s="5" t="str">
        <f>"17"</f>
        <v>17</v>
      </c>
      <c r="C119" s="5" t="str">
        <f>"17"</f>
        <v>17</v>
      </c>
      <c r="D119" s="5" t="str">
        <f>"17"</f>
        <v>17</v>
      </c>
    </row>
    <row r="120" spans="1:4" s="5" customFormat="1" x14ac:dyDescent="0.25">
      <c r="A120" s="5" t="s">
        <v>243</v>
      </c>
      <c r="B120" s="5" t="str">
        <f>"18"</f>
        <v>18</v>
      </c>
      <c r="C120" s="5" t="str">
        <f>"18"</f>
        <v>18</v>
      </c>
      <c r="D120" s="5" t="str">
        <f>"18"</f>
        <v>18</v>
      </c>
    </row>
    <row r="121" spans="1:4" s="5" customFormat="1" x14ac:dyDescent="0.25">
      <c r="A121" s="5" t="s">
        <v>243</v>
      </c>
      <c r="B121" s="5" t="str">
        <f>"19"</f>
        <v>19</v>
      </c>
      <c r="C121" s="5" t="str">
        <f>"19"</f>
        <v>19</v>
      </c>
      <c r="D121" s="5" t="str">
        <f>"19"</f>
        <v>19</v>
      </c>
    </row>
    <row r="122" spans="1:4" s="5" customFormat="1" x14ac:dyDescent="0.25">
      <c r="A122" s="5" t="s">
        <v>243</v>
      </c>
      <c r="B122" s="5" t="str">
        <f>"999"</f>
        <v>999</v>
      </c>
      <c r="C122" s="5" t="s">
        <v>40</v>
      </c>
      <c r="D122" s="5" t="s">
        <v>195</v>
      </c>
    </row>
    <row r="123" spans="1:4" s="7" customFormat="1" x14ac:dyDescent="0.25">
      <c r="A123" s="7" t="s">
        <v>244</v>
      </c>
      <c r="B123" s="7" t="str">
        <f>"21"</f>
        <v>21</v>
      </c>
      <c r="C123" s="7" t="str">
        <f>"21"</f>
        <v>21</v>
      </c>
      <c r="D123" s="7" t="str">
        <f>"21"</f>
        <v>21</v>
      </c>
    </row>
    <row r="124" spans="1:4" s="7" customFormat="1" x14ac:dyDescent="0.25">
      <c r="A124" s="7" t="s">
        <v>244</v>
      </c>
      <c r="B124" s="7" t="str">
        <f>"22"</f>
        <v>22</v>
      </c>
      <c r="C124" s="7" t="str">
        <f>"22"</f>
        <v>22</v>
      </c>
      <c r="D124" s="7" t="str">
        <f>"22"</f>
        <v>22</v>
      </c>
    </row>
    <row r="125" spans="1:4" s="7" customFormat="1" x14ac:dyDescent="0.25">
      <c r="A125" s="7" t="s">
        <v>244</v>
      </c>
      <c r="B125" s="7" t="str">
        <f>"23"</f>
        <v>23</v>
      </c>
      <c r="C125" s="7" t="str">
        <f>"23"</f>
        <v>23</v>
      </c>
      <c r="D125" s="7" t="str">
        <f>"23"</f>
        <v>23</v>
      </c>
    </row>
    <row r="126" spans="1:4" s="7" customFormat="1" x14ac:dyDescent="0.25">
      <c r="A126" s="7" t="s">
        <v>244</v>
      </c>
      <c r="B126" s="7" t="str">
        <f t="shared" ref="B126:D127" si="0">"24"</f>
        <v>24</v>
      </c>
      <c r="C126" s="7" t="str">
        <f t="shared" si="0"/>
        <v>24</v>
      </c>
      <c r="D126" s="7" t="str">
        <f t="shared" si="0"/>
        <v>24</v>
      </c>
    </row>
    <row r="127" spans="1:4" s="7" customFormat="1" x14ac:dyDescent="0.25">
      <c r="A127" s="7" t="s">
        <v>244</v>
      </c>
      <c r="B127" s="7" t="str">
        <f t="shared" si="0"/>
        <v>24</v>
      </c>
      <c r="C127" s="7" t="str">
        <f t="shared" si="0"/>
        <v>24</v>
      </c>
      <c r="D127" s="7" t="str">
        <f t="shared" si="0"/>
        <v>24</v>
      </c>
    </row>
    <row r="128" spans="1:4" s="7" customFormat="1" x14ac:dyDescent="0.25">
      <c r="A128" s="7" t="s">
        <v>244</v>
      </c>
      <c r="B128" s="7" t="str">
        <f>"25"</f>
        <v>25</v>
      </c>
      <c r="C128" s="7" t="str">
        <f>"25"</f>
        <v>25</v>
      </c>
      <c r="D128" s="7" t="str">
        <f>"25"</f>
        <v>25</v>
      </c>
    </row>
    <row r="129" spans="1:4" s="7" customFormat="1" x14ac:dyDescent="0.25">
      <c r="A129" s="7" t="s">
        <v>244</v>
      </c>
      <c r="B129" s="7" t="str">
        <f>"26"</f>
        <v>26</v>
      </c>
      <c r="C129" s="7" t="str">
        <f>"26"</f>
        <v>26</v>
      </c>
      <c r="D129" s="7" t="str">
        <f>"26"</f>
        <v>26</v>
      </c>
    </row>
    <row r="130" spans="1:4" s="7" customFormat="1" x14ac:dyDescent="0.25">
      <c r="A130" s="7" t="s">
        <v>244</v>
      </c>
      <c r="B130" s="7" t="str">
        <f>"27"</f>
        <v>27</v>
      </c>
      <c r="C130" s="7" t="str">
        <f>"27"</f>
        <v>27</v>
      </c>
      <c r="D130" s="7" t="str">
        <f>"27"</f>
        <v>27</v>
      </c>
    </row>
    <row r="131" spans="1:4" s="7" customFormat="1" x14ac:dyDescent="0.25">
      <c r="A131" s="7" t="s">
        <v>244</v>
      </c>
      <c r="B131" s="7" t="str">
        <f>"28"</f>
        <v>28</v>
      </c>
      <c r="C131" s="7" t="str">
        <f>"28"</f>
        <v>28</v>
      </c>
      <c r="D131" s="7" t="str">
        <f>"28"</f>
        <v>28</v>
      </c>
    </row>
    <row r="132" spans="1:4" s="7" customFormat="1" x14ac:dyDescent="0.25">
      <c r="A132" s="7" t="s">
        <v>244</v>
      </c>
      <c r="B132" s="7" t="str">
        <f>"999"</f>
        <v>999</v>
      </c>
      <c r="C132" s="7" t="s">
        <v>40</v>
      </c>
      <c r="D132" s="7" t="s">
        <v>195</v>
      </c>
    </row>
    <row r="133" spans="1:4" s="5" customFormat="1" x14ac:dyDescent="0.25">
      <c r="A133" s="5" t="s">
        <v>245</v>
      </c>
      <c r="B133" s="5" t="str">
        <f>"31"</f>
        <v>31</v>
      </c>
      <c r="C133" s="5" t="str">
        <f>"31"</f>
        <v>31</v>
      </c>
      <c r="D133" s="5" t="str">
        <f>"31"</f>
        <v>31</v>
      </c>
    </row>
    <row r="134" spans="1:4" s="5" customFormat="1" x14ac:dyDescent="0.25">
      <c r="A134" s="5" t="s">
        <v>245</v>
      </c>
      <c r="B134" s="5" t="str">
        <f>"32"</f>
        <v>32</v>
      </c>
      <c r="C134" s="5" t="str">
        <f>"32"</f>
        <v>32</v>
      </c>
      <c r="D134" s="5" t="str">
        <f>"32"</f>
        <v>32</v>
      </c>
    </row>
    <row r="135" spans="1:4" s="5" customFormat="1" x14ac:dyDescent="0.25">
      <c r="A135" s="5" t="s">
        <v>245</v>
      </c>
      <c r="B135" s="5" t="str">
        <f>"33"</f>
        <v>33</v>
      </c>
      <c r="C135" s="5" t="str">
        <f>"33"</f>
        <v>33</v>
      </c>
      <c r="D135" s="5" t="str">
        <f>"33"</f>
        <v>33</v>
      </c>
    </row>
    <row r="136" spans="1:4" s="5" customFormat="1" x14ac:dyDescent="0.25">
      <c r="A136" s="5" t="s">
        <v>245</v>
      </c>
      <c r="B136" s="5" t="str">
        <f>"34"</f>
        <v>34</v>
      </c>
      <c r="C136" s="5" t="str">
        <f>"34"</f>
        <v>34</v>
      </c>
      <c r="D136" s="5" t="str">
        <f>"34"</f>
        <v>34</v>
      </c>
    </row>
    <row r="137" spans="1:4" s="5" customFormat="1" x14ac:dyDescent="0.25">
      <c r="A137" s="5" t="s">
        <v>245</v>
      </c>
      <c r="B137" s="5" t="str">
        <f>"35"</f>
        <v>35</v>
      </c>
      <c r="C137" s="5" t="str">
        <f>"35"</f>
        <v>35</v>
      </c>
      <c r="D137" s="5" t="str">
        <f>"35"</f>
        <v>35</v>
      </c>
    </row>
    <row r="138" spans="1:4" s="5" customFormat="1" x14ac:dyDescent="0.25">
      <c r="A138" s="5" t="s">
        <v>245</v>
      </c>
      <c r="B138" s="5" t="str">
        <f>"999"</f>
        <v>999</v>
      </c>
      <c r="C138" s="5" t="s">
        <v>40</v>
      </c>
      <c r="D138" s="5" t="s">
        <v>195</v>
      </c>
    </row>
    <row r="139" spans="1:4" s="7" customFormat="1" x14ac:dyDescent="0.25">
      <c r="A139" s="7" t="s">
        <v>246</v>
      </c>
      <c r="B139" s="7" t="str">
        <f>"42"</f>
        <v>42</v>
      </c>
      <c r="C139" s="7" t="str">
        <f>"42"</f>
        <v>42</v>
      </c>
      <c r="D139" s="7" t="str">
        <f>"42"</f>
        <v>42</v>
      </c>
    </row>
    <row r="140" spans="1:4" s="7" customFormat="1" x14ac:dyDescent="0.25">
      <c r="A140" s="7" t="s">
        <v>246</v>
      </c>
      <c r="B140" s="7" t="str">
        <f>"43"</f>
        <v>43</v>
      </c>
      <c r="C140" s="7" t="str">
        <f>"43"</f>
        <v>43</v>
      </c>
      <c r="D140" s="7" t="str">
        <f>"43"</f>
        <v>43</v>
      </c>
    </row>
    <row r="141" spans="1:4" s="7" customFormat="1" x14ac:dyDescent="0.25">
      <c r="A141" s="7" t="s">
        <v>246</v>
      </c>
      <c r="B141" s="7" t="str">
        <f>"44"</f>
        <v>44</v>
      </c>
      <c r="C141" s="7" t="str">
        <f>"44"</f>
        <v>44</v>
      </c>
      <c r="D141" s="7" t="str">
        <f>"44"</f>
        <v>44</v>
      </c>
    </row>
    <row r="142" spans="1:4" s="7" customFormat="1" x14ac:dyDescent="0.25">
      <c r="A142" s="7" t="s">
        <v>246</v>
      </c>
      <c r="B142" s="7" t="str">
        <f>"999"</f>
        <v>999</v>
      </c>
      <c r="C142" s="7" t="s">
        <v>40</v>
      </c>
      <c r="D142" s="7" t="s">
        <v>195</v>
      </c>
    </row>
    <row r="143" spans="1:4" s="5" customFormat="1" x14ac:dyDescent="0.25">
      <c r="A143" s="5" t="s">
        <v>247</v>
      </c>
      <c r="B143" s="5" t="str">
        <f>"71"</f>
        <v>71</v>
      </c>
      <c r="C143" s="5" t="str">
        <f>"71"</f>
        <v>71</v>
      </c>
      <c r="D143" s="5" t="str">
        <f>"71"</f>
        <v>71</v>
      </c>
    </row>
    <row r="144" spans="1:4" s="5" customFormat="1" x14ac:dyDescent="0.25">
      <c r="A144" s="5" t="s">
        <v>247</v>
      </c>
      <c r="B144" s="5" t="str">
        <f>"72"</f>
        <v>72</v>
      </c>
      <c r="C144" s="5" t="str">
        <f>"72"</f>
        <v>72</v>
      </c>
      <c r="D144" s="5" t="str">
        <f>"72"</f>
        <v>72</v>
      </c>
    </row>
    <row r="145" spans="1:4" s="5" customFormat="1" x14ac:dyDescent="0.25">
      <c r="A145" s="5" t="s">
        <v>247</v>
      </c>
      <c r="B145" s="5" t="str">
        <f>"73"</f>
        <v>73</v>
      </c>
      <c r="C145" s="5" t="str">
        <f>"73"</f>
        <v>73</v>
      </c>
      <c r="D145" s="5" t="str">
        <f>"73"</f>
        <v>73</v>
      </c>
    </row>
    <row r="146" spans="1:4" s="5" customFormat="1" x14ac:dyDescent="0.25">
      <c r="A146" s="5" t="s">
        <v>247</v>
      </c>
      <c r="B146" s="5" t="str">
        <f>"74"</f>
        <v>74</v>
      </c>
      <c r="C146" s="5" t="str">
        <f>"74"</f>
        <v>74</v>
      </c>
      <c r="D146" s="5" t="str">
        <f>"74"</f>
        <v>74</v>
      </c>
    </row>
    <row r="147" spans="1:4" s="5" customFormat="1" x14ac:dyDescent="0.25">
      <c r="A147" s="5" t="s">
        <v>247</v>
      </c>
      <c r="B147" s="5" t="str">
        <f>"75"</f>
        <v>75</v>
      </c>
      <c r="C147" s="5" t="str">
        <f>"75"</f>
        <v>75</v>
      </c>
      <c r="D147" s="5" t="str">
        <f>"75"</f>
        <v>75</v>
      </c>
    </row>
    <row r="148" spans="1:4" s="5" customFormat="1" x14ac:dyDescent="0.25">
      <c r="A148" s="5" t="s">
        <v>247</v>
      </c>
      <c r="B148" s="5" t="str">
        <f>"76"</f>
        <v>76</v>
      </c>
      <c r="C148" s="5" t="str">
        <f>"76"</f>
        <v>76</v>
      </c>
      <c r="D148" s="5" t="str">
        <f>"76"</f>
        <v>76</v>
      </c>
    </row>
    <row r="149" spans="1:4" s="5" customFormat="1" x14ac:dyDescent="0.25">
      <c r="A149" s="5" t="s">
        <v>247</v>
      </c>
      <c r="B149" s="5" t="str">
        <f>"77"</f>
        <v>77</v>
      </c>
      <c r="C149" s="5" t="str">
        <f>"77"</f>
        <v>77</v>
      </c>
      <c r="D149" s="5" t="str">
        <f>"77"</f>
        <v>77</v>
      </c>
    </row>
    <row r="150" spans="1:4" s="5" customFormat="1" x14ac:dyDescent="0.25">
      <c r="A150" s="5" t="s">
        <v>247</v>
      </c>
      <c r="B150" s="5" t="str">
        <f>"78"</f>
        <v>78</v>
      </c>
      <c r="C150" s="5" t="str">
        <f>"78"</f>
        <v>78</v>
      </c>
      <c r="D150" s="5" t="str">
        <f>"78"</f>
        <v>78</v>
      </c>
    </row>
    <row r="151" spans="1:4" s="5" customFormat="1" x14ac:dyDescent="0.25">
      <c r="A151" s="5" t="s">
        <v>247</v>
      </c>
      <c r="B151" s="5" t="str">
        <f>"79"</f>
        <v>79</v>
      </c>
      <c r="C151" s="5" t="str">
        <f>"79"</f>
        <v>79</v>
      </c>
      <c r="D151" s="5" t="str">
        <f>"79"</f>
        <v>79</v>
      </c>
    </row>
    <row r="152" spans="1:4" s="5" customFormat="1" x14ac:dyDescent="0.25">
      <c r="A152" s="5" t="s">
        <v>247</v>
      </c>
      <c r="B152" s="5" t="str">
        <f>"999"</f>
        <v>999</v>
      </c>
      <c r="C152" s="5" t="s">
        <v>40</v>
      </c>
      <c r="D152" s="5" t="s">
        <v>195</v>
      </c>
    </row>
    <row r="153" spans="1:4" s="7" customFormat="1" x14ac:dyDescent="0.25">
      <c r="A153" s="7" t="s">
        <v>248</v>
      </c>
      <c r="B153" s="7" t="str">
        <f>"92"</f>
        <v>92</v>
      </c>
      <c r="C153" s="7" t="str">
        <f>"92"</f>
        <v>92</v>
      </c>
      <c r="D153" s="7" t="str">
        <f>"92"</f>
        <v>92</v>
      </c>
    </row>
    <row r="154" spans="1:4" s="7" customFormat="1" x14ac:dyDescent="0.25">
      <c r="A154" s="7" t="s">
        <v>248</v>
      </c>
      <c r="B154" s="7" t="str">
        <f>"93"</f>
        <v>93</v>
      </c>
      <c r="C154" s="7" t="str">
        <f>"93"</f>
        <v>93</v>
      </c>
      <c r="D154" s="7" t="str">
        <f>"93"</f>
        <v>93</v>
      </c>
    </row>
    <row r="155" spans="1:4" s="7" customFormat="1" x14ac:dyDescent="0.25">
      <c r="A155" s="7" t="s">
        <v>248</v>
      </c>
      <c r="B155" s="7" t="str">
        <f>"94"</f>
        <v>94</v>
      </c>
      <c r="C155" s="7" t="str">
        <f>"94"</f>
        <v>94</v>
      </c>
      <c r="D155" s="7" t="str">
        <f>"94"</f>
        <v>94</v>
      </c>
    </row>
    <row r="156" spans="1:4" s="7" customFormat="1" x14ac:dyDescent="0.25">
      <c r="A156" s="7" t="s">
        <v>248</v>
      </c>
      <c r="B156" s="7" t="str">
        <f>"999"</f>
        <v>999</v>
      </c>
      <c r="C156" s="7" t="s">
        <v>40</v>
      </c>
      <c r="D156" s="7" t="s">
        <v>195</v>
      </c>
    </row>
    <row r="157" spans="1:4" s="5" customFormat="1" x14ac:dyDescent="0.25">
      <c r="A157" s="5" t="s">
        <v>254</v>
      </c>
      <c r="B157" s="5" t="str">
        <f>"1"</f>
        <v>1</v>
      </c>
      <c r="C157" s="5" t="s">
        <v>255</v>
      </c>
      <c r="D157" s="5" t="s">
        <v>255</v>
      </c>
    </row>
    <row r="158" spans="1:4" s="5" customFormat="1" x14ac:dyDescent="0.25">
      <c r="A158" s="5" t="s">
        <v>254</v>
      </c>
      <c r="B158" s="5" t="str">
        <f>"2"</f>
        <v>2</v>
      </c>
      <c r="C158" s="5" t="s">
        <v>256</v>
      </c>
      <c r="D158" s="5" t="s">
        <v>256</v>
      </c>
    </row>
    <row r="159" spans="1:4" s="5" customFormat="1" x14ac:dyDescent="0.25">
      <c r="A159" s="5" t="s">
        <v>254</v>
      </c>
      <c r="B159" s="5" t="str">
        <f>"3"</f>
        <v>3</v>
      </c>
      <c r="C159" s="5" t="s">
        <v>257</v>
      </c>
      <c r="D159" s="5" t="s">
        <v>257</v>
      </c>
    </row>
    <row r="160" spans="1:4" s="5" customFormat="1" x14ac:dyDescent="0.25">
      <c r="A160" s="5" t="s">
        <v>254</v>
      </c>
      <c r="B160" s="5" t="str">
        <f>"4"</f>
        <v>4</v>
      </c>
      <c r="C160" s="5" t="s">
        <v>258</v>
      </c>
      <c r="D160" s="5" t="s">
        <v>258</v>
      </c>
    </row>
    <row r="161" spans="1:4" s="5" customFormat="1" x14ac:dyDescent="0.25">
      <c r="A161" s="5" t="s">
        <v>254</v>
      </c>
      <c r="B161" s="5" t="str">
        <f>"5"</f>
        <v>5</v>
      </c>
      <c r="C161" s="5" t="s">
        <v>259</v>
      </c>
      <c r="D161" s="5" t="s">
        <v>259</v>
      </c>
    </row>
    <row r="162" spans="1:4" s="5" customFormat="1" x14ac:dyDescent="0.25">
      <c r="A162" s="5" t="s">
        <v>254</v>
      </c>
      <c r="B162" s="5" t="str">
        <f>"6"</f>
        <v>6</v>
      </c>
      <c r="C162" s="5" t="s">
        <v>260</v>
      </c>
      <c r="D162" s="5" t="s">
        <v>260</v>
      </c>
    </row>
    <row r="163" spans="1:4" s="5" customFormat="1" x14ac:dyDescent="0.25">
      <c r="A163" s="5" t="s">
        <v>254</v>
      </c>
      <c r="B163" s="5" t="str">
        <f>"7"</f>
        <v>7</v>
      </c>
      <c r="C163" s="5" t="s">
        <v>261</v>
      </c>
      <c r="D163" s="5" t="s">
        <v>261</v>
      </c>
    </row>
    <row r="164" spans="1:4" s="5" customFormat="1" x14ac:dyDescent="0.25">
      <c r="A164" s="5" t="s">
        <v>254</v>
      </c>
      <c r="B164" s="5" t="str">
        <f>"8"</f>
        <v>8</v>
      </c>
      <c r="C164" s="5" t="s">
        <v>262</v>
      </c>
      <c r="D164" s="5" t="s">
        <v>262</v>
      </c>
    </row>
    <row r="165" spans="1:4" s="5" customFormat="1" x14ac:dyDescent="0.25">
      <c r="A165" s="5" t="s">
        <v>254</v>
      </c>
      <c r="B165" s="5" t="str">
        <f>"9"</f>
        <v>9</v>
      </c>
      <c r="C165" s="5" t="s">
        <v>263</v>
      </c>
      <c r="D165" s="5" t="s">
        <v>263</v>
      </c>
    </row>
    <row r="166" spans="1:4" s="5" customFormat="1" x14ac:dyDescent="0.25">
      <c r="A166" s="5" t="s">
        <v>254</v>
      </c>
      <c r="B166" s="5" t="str">
        <f>"10"</f>
        <v>10</v>
      </c>
      <c r="C166" s="5" t="s">
        <v>264</v>
      </c>
      <c r="D166" s="5" t="s">
        <v>264</v>
      </c>
    </row>
    <row r="167" spans="1:4" s="7" customFormat="1" x14ac:dyDescent="0.25">
      <c r="A167" s="7" t="s">
        <v>265</v>
      </c>
      <c r="B167" s="8" t="s">
        <v>303</v>
      </c>
      <c r="C167" s="7" t="s">
        <v>97</v>
      </c>
      <c r="D167" s="7" t="s">
        <v>197</v>
      </c>
    </row>
    <row r="168" spans="1:4" s="7" customFormat="1" x14ac:dyDescent="0.25">
      <c r="A168" s="7" t="s">
        <v>265</v>
      </c>
      <c r="B168" s="8" t="s">
        <v>304</v>
      </c>
      <c r="C168" s="7" t="s">
        <v>267</v>
      </c>
    </row>
    <row r="169" spans="1:4" s="7" customFormat="1" x14ac:dyDescent="0.25">
      <c r="A169" s="7" t="s">
        <v>265</v>
      </c>
      <c r="B169" s="8" t="s">
        <v>305</v>
      </c>
      <c r="C169" s="7" t="s">
        <v>268</v>
      </c>
    </row>
    <row r="170" spans="1:4" s="5" customFormat="1" x14ac:dyDescent="0.25">
      <c r="A170" s="5" t="s">
        <v>220</v>
      </c>
      <c r="B170" s="5" t="str">
        <f>"99999"</f>
        <v>99999</v>
      </c>
      <c r="C170" s="5" t="s">
        <v>40</v>
      </c>
      <c r="D170" s="5" t="s">
        <v>195</v>
      </c>
    </row>
    <row r="171" spans="1:4" s="7" customFormat="1" x14ac:dyDescent="0.25">
      <c r="A171" s="7" t="s">
        <v>398</v>
      </c>
      <c r="B171" s="7" t="str">
        <f>"1"</f>
        <v>1</v>
      </c>
      <c r="C171" s="7" t="s">
        <v>399</v>
      </c>
    </row>
    <row r="172" spans="1:4" s="7" customFormat="1" x14ac:dyDescent="0.25">
      <c r="A172" s="7" t="s">
        <v>398</v>
      </c>
      <c r="B172" s="7" t="str">
        <f>"2"</f>
        <v>2</v>
      </c>
      <c r="C172" s="7" t="s">
        <v>400</v>
      </c>
    </row>
    <row r="173" spans="1:4" s="7" customFormat="1" x14ac:dyDescent="0.25">
      <c r="A173" s="7" t="s">
        <v>398</v>
      </c>
      <c r="B173" s="7" t="str">
        <f>"3"</f>
        <v>3</v>
      </c>
      <c r="C173" s="7" t="s">
        <v>401</v>
      </c>
    </row>
    <row r="174" spans="1:4" s="5" customFormat="1" x14ac:dyDescent="0.25">
      <c r="A174" s="5" t="s">
        <v>363</v>
      </c>
      <c r="B174" s="5" t="str">
        <f>"1"</f>
        <v>1</v>
      </c>
      <c r="C174" s="5" t="s">
        <v>364</v>
      </c>
    </row>
    <row r="175" spans="1:4" s="5" customFormat="1" x14ac:dyDescent="0.25">
      <c r="A175" s="5" t="s">
        <v>363</v>
      </c>
      <c r="B175" s="5" t="str">
        <f>"2"</f>
        <v>2</v>
      </c>
      <c r="C175" s="5" t="s">
        <v>365</v>
      </c>
    </row>
    <row r="176" spans="1:4" s="5" customFormat="1" x14ac:dyDescent="0.25">
      <c r="A176" s="5" t="s">
        <v>363</v>
      </c>
      <c r="B176" s="5" t="str">
        <f>"3"</f>
        <v>3</v>
      </c>
      <c r="C176" s="5" t="s">
        <v>366</v>
      </c>
    </row>
    <row r="177" spans="1:3" s="5" customFormat="1" x14ac:dyDescent="0.25">
      <c r="A177" s="5" t="s">
        <v>363</v>
      </c>
      <c r="B177" s="5" t="str">
        <f>"4"</f>
        <v>4</v>
      </c>
      <c r="C177" s="5" t="s">
        <v>367</v>
      </c>
    </row>
    <row r="178" spans="1:3" s="5" customFormat="1" x14ac:dyDescent="0.25">
      <c r="A178" s="5" t="s">
        <v>363</v>
      </c>
      <c r="B178" s="5" t="str">
        <f>"5"</f>
        <v>5</v>
      </c>
      <c r="C178" s="5" t="s">
        <v>368</v>
      </c>
    </row>
    <row r="179" spans="1:3" s="5" customFormat="1" x14ac:dyDescent="0.25">
      <c r="A179" s="5" t="s">
        <v>363</v>
      </c>
      <c r="B179" s="5" t="str">
        <f>"6"</f>
        <v>6</v>
      </c>
      <c r="C179" s="5" t="s">
        <v>369</v>
      </c>
    </row>
    <row r="180" spans="1:3" s="5" customFormat="1" x14ac:dyDescent="0.25">
      <c r="A180" s="5" t="s">
        <v>363</v>
      </c>
      <c r="B180" s="5" t="str">
        <f>"7"</f>
        <v>7</v>
      </c>
      <c r="C180" s="5" t="s">
        <v>370</v>
      </c>
    </row>
    <row r="181" spans="1:3" s="5" customFormat="1" x14ac:dyDescent="0.25">
      <c r="A181" s="5" t="s">
        <v>363</v>
      </c>
      <c r="B181" s="5" t="str">
        <f>"8"</f>
        <v>8</v>
      </c>
      <c r="C181" s="5" t="s">
        <v>371</v>
      </c>
    </row>
    <row r="182" spans="1:3" s="5" customFormat="1" x14ac:dyDescent="0.25">
      <c r="A182" s="5" t="s">
        <v>363</v>
      </c>
      <c r="B182" s="5" t="str">
        <f>"9"</f>
        <v>9</v>
      </c>
      <c r="C182" s="5" t="s">
        <v>372</v>
      </c>
    </row>
    <row r="183" spans="1:3" s="5" customFormat="1" x14ac:dyDescent="0.25">
      <c r="A183" s="5" t="s">
        <v>363</v>
      </c>
      <c r="B183" s="5" t="str">
        <f>"10"</f>
        <v>10</v>
      </c>
      <c r="C183" s="5" t="s">
        <v>373</v>
      </c>
    </row>
    <row r="184" spans="1:3" s="7" customFormat="1" x14ac:dyDescent="0.25">
      <c r="A184" s="7" t="s">
        <v>379</v>
      </c>
      <c r="B184" s="7" t="str">
        <f>"9999"</f>
        <v>9999</v>
      </c>
      <c r="C184" s="7" t="s">
        <v>378</v>
      </c>
    </row>
    <row r="185" spans="1:3" s="5" customFormat="1" x14ac:dyDescent="0.25">
      <c r="A185" s="5" t="s">
        <v>402</v>
      </c>
      <c r="B185" s="5" t="str">
        <f>"51"</f>
        <v>51</v>
      </c>
      <c r="C185" s="5" t="s">
        <v>403</v>
      </c>
    </row>
    <row r="186" spans="1:3" s="5" customFormat="1" x14ac:dyDescent="0.25">
      <c r="A186" s="5" t="s">
        <v>402</v>
      </c>
      <c r="B186" s="5" t="str">
        <f>"53"</f>
        <v>53</v>
      </c>
      <c r="C186" s="5" t="s">
        <v>404</v>
      </c>
    </row>
    <row r="187" spans="1:3" s="5" customFormat="1" x14ac:dyDescent="0.25">
      <c r="A187" s="5" t="s">
        <v>402</v>
      </c>
      <c r="B187" s="5" t="str">
        <f>"54"</f>
        <v>54</v>
      </c>
      <c r="C187" s="5" t="s">
        <v>405</v>
      </c>
    </row>
    <row r="188" spans="1:3" s="5" customFormat="1" x14ac:dyDescent="0.25">
      <c r="A188" s="5" t="s">
        <v>402</v>
      </c>
      <c r="B188" s="5" t="str">
        <f>"55"</f>
        <v>55</v>
      </c>
      <c r="C188" s="5" t="s">
        <v>406</v>
      </c>
    </row>
    <row r="189" spans="1:3" s="7" customFormat="1" x14ac:dyDescent="0.25">
      <c r="A189" s="7" t="s">
        <v>416</v>
      </c>
      <c r="B189" s="8" t="s">
        <v>304</v>
      </c>
      <c r="C189" s="7" t="s">
        <v>267</v>
      </c>
    </row>
    <row r="190" spans="1:3" s="5" customFormat="1" x14ac:dyDescent="0.25">
      <c r="A190" s="5" t="s">
        <v>417</v>
      </c>
      <c r="B190" s="5" t="s">
        <v>418</v>
      </c>
      <c r="C190" s="5" t="s">
        <v>419</v>
      </c>
    </row>
    <row r="191" spans="1:3" s="5" customFormat="1" x14ac:dyDescent="0.25">
      <c r="A191" s="5" t="s">
        <v>417</v>
      </c>
      <c r="B191" s="5" t="s">
        <v>420</v>
      </c>
      <c r="C191" s="5" t="s">
        <v>421</v>
      </c>
    </row>
    <row r="192" spans="1:3" s="5" customFormat="1" x14ac:dyDescent="0.25">
      <c r="A192" s="5" t="s">
        <v>417</v>
      </c>
      <c r="B192" s="5" t="s">
        <v>422</v>
      </c>
      <c r="C192" s="5" t="s">
        <v>423</v>
      </c>
    </row>
    <row r="193" spans="1:3" s="5" customFormat="1" x14ac:dyDescent="0.25">
      <c r="A193" s="5" t="s">
        <v>417</v>
      </c>
      <c r="B193" s="5" t="s">
        <v>424</v>
      </c>
      <c r="C193" s="5" t="s">
        <v>425</v>
      </c>
    </row>
    <row r="194" spans="1:3" s="5" customFormat="1" x14ac:dyDescent="0.25">
      <c r="A194" s="5" t="s">
        <v>417</v>
      </c>
      <c r="B194" s="5" t="s">
        <v>426</v>
      </c>
      <c r="C194" s="5" t="s">
        <v>427</v>
      </c>
    </row>
    <row r="195" spans="1:3" s="5" customFormat="1" x14ac:dyDescent="0.25">
      <c r="A195" s="5" t="s">
        <v>417</v>
      </c>
      <c r="B195" s="5" t="s">
        <v>428</v>
      </c>
      <c r="C195" s="5" t="s">
        <v>681</v>
      </c>
    </row>
    <row r="196" spans="1:3" s="5" customFormat="1" x14ac:dyDescent="0.25">
      <c r="A196" s="5" t="s">
        <v>417</v>
      </c>
      <c r="B196" s="5" t="s">
        <v>429</v>
      </c>
      <c r="C196" s="5" t="s">
        <v>430</v>
      </c>
    </row>
    <row r="197" spans="1:3" s="5" customFormat="1" x14ac:dyDescent="0.25">
      <c r="A197" s="5" t="s">
        <v>417</v>
      </c>
      <c r="B197" s="5" t="s">
        <v>431</v>
      </c>
      <c r="C197" s="5" t="s">
        <v>682</v>
      </c>
    </row>
    <row r="198" spans="1:3" s="5" customFormat="1" x14ac:dyDescent="0.25">
      <c r="A198" s="5" t="s">
        <v>417</v>
      </c>
      <c r="B198" s="5" t="s">
        <v>432</v>
      </c>
      <c r="C198" s="5" t="s">
        <v>433</v>
      </c>
    </row>
    <row r="199" spans="1:3" s="5" customFormat="1" x14ac:dyDescent="0.25">
      <c r="A199" s="5" t="s">
        <v>417</v>
      </c>
      <c r="B199" s="5" t="s">
        <v>62</v>
      </c>
      <c r="C199" s="5" t="s">
        <v>683</v>
      </c>
    </row>
    <row r="200" spans="1:3" s="7" customFormat="1" x14ac:dyDescent="0.25">
      <c r="A200" s="7" t="s">
        <v>434</v>
      </c>
      <c r="B200" s="7" t="str">
        <f>"999"</f>
        <v>999</v>
      </c>
      <c r="C200" s="7" t="s">
        <v>435</v>
      </c>
    </row>
    <row r="201" spans="1:3" s="5" customFormat="1" x14ac:dyDescent="0.25">
      <c r="A201" s="5" t="s">
        <v>669</v>
      </c>
      <c r="B201" s="5" t="str">
        <f>"1"</f>
        <v>1</v>
      </c>
      <c r="C201" s="5" t="s">
        <v>670</v>
      </c>
    </row>
    <row r="202" spans="1:3" s="7" customFormat="1" x14ac:dyDescent="0.25">
      <c r="A202" s="7" t="s">
        <v>666</v>
      </c>
      <c r="B202" s="7" t="str">
        <f>"1"</f>
        <v>1</v>
      </c>
      <c r="C202" s="7" t="s">
        <v>671</v>
      </c>
    </row>
    <row r="203" spans="1:3" s="5" customFormat="1" x14ac:dyDescent="0.25">
      <c r="A203" s="5" t="s">
        <v>667</v>
      </c>
      <c r="B203" s="5" t="str">
        <f>"1"</f>
        <v>1</v>
      </c>
      <c r="C203" s="5" t="s">
        <v>672</v>
      </c>
    </row>
    <row r="204" spans="1:3" s="5" customFormat="1" x14ac:dyDescent="0.25">
      <c r="A204" s="5" t="s">
        <v>667</v>
      </c>
      <c r="B204" s="5" t="str">
        <f>"2"</f>
        <v>2</v>
      </c>
      <c r="C204" s="5" t="s">
        <v>673</v>
      </c>
    </row>
    <row r="205" spans="1:3" s="5" customFormat="1" x14ac:dyDescent="0.25">
      <c r="A205" s="5" t="s">
        <v>667</v>
      </c>
      <c r="B205" s="5" t="str">
        <f>"3"</f>
        <v>3</v>
      </c>
      <c r="C205" s="5" t="s">
        <v>674</v>
      </c>
    </row>
    <row r="206" spans="1:3" s="5" customFormat="1" x14ac:dyDescent="0.25">
      <c r="A206" s="5" t="s">
        <v>667</v>
      </c>
      <c r="B206" s="5" t="str">
        <f>"4"</f>
        <v>4</v>
      </c>
      <c r="C206" s="5" t="s">
        <v>675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C4F0F-BFC8-4609-90AE-137765AD6084}">
  <dimension ref="A1:C2"/>
  <sheetViews>
    <sheetView workbookViewId="0">
      <selection activeCell="A3" sqref="A3"/>
    </sheetView>
  </sheetViews>
  <sheetFormatPr defaultRowHeight="15" x14ac:dyDescent="0.25"/>
  <cols>
    <col min="1" max="1" width="16.7109375" bestFit="1" customWidth="1"/>
    <col min="2" max="2" width="47.5703125" bestFit="1" customWidth="1"/>
    <col min="3" max="3" width="26.140625" bestFit="1" customWidth="1"/>
  </cols>
  <sheetData>
    <row r="1" spans="1:3" x14ac:dyDescent="0.25">
      <c r="A1" t="s">
        <v>42</v>
      </c>
      <c r="B1" t="s">
        <v>28</v>
      </c>
      <c r="C1" t="s">
        <v>215</v>
      </c>
    </row>
    <row r="2" spans="1:3" x14ac:dyDescent="0.25">
      <c r="A2" t="s">
        <v>64</v>
      </c>
      <c r="B2" t="s">
        <v>145</v>
      </c>
      <c r="C2" t="s">
        <v>216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B7104-0CF4-465A-808C-30895389A8B5}">
  <dimension ref="A1:D2"/>
  <sheetViews>
    <sheetView workbookViewId="0">
      <selection activeCell="D8" sqref="D8"/>
    </sheetView>
  </sheetViews>
  <sheetFormatPr defaultRowHeight="15" x14ac:dyDescent="0.25"/>
  <cols>
    <col min="1" max="1" width="18.85546875" bestFit="1" customWidth="1"/>
    <col min="3" max="3" width="12.85546875" bestFit="1" customWidth="1"/>
    <col min="4" max="4" width="34.140625" bestFit="1" customWidth="1"/>
  </cols>
  <sheetData>
    <row r="1" spans="1:4" x14ac:dyDescent="0.25">
      <c r="A1" s="2" t="s">
        <v>48</v>
      </c>
      <c r="B1" s="2" t="s">
        <v>7</v>
      </c>
      <c r="C1" s="2" t="s">
        <v>49</v>
      </c>
      <c r="D1" s="2" t="s">
        <v>215</v>
      </c>
    </row>
    <row r="2" spans="1:4" x14ac:dyDescent="0.25">
      <c r="A2" s="2" t="s">
        <v>50</v>
      </c>
      <c r="B2" s="2" t="s">
        <v>45</v>
      </c>
      <c r="C2" s="2" t="s">
        <v>21</v>
      </c>
      <c r="D2" s="2" t="s">
        <v>307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55335-AC2E-46D7-A127-46FEF28BC146}">
  <dimension ref="A1:D149"/>
  <sheetViews>
    <sheetView tabSelected="1" topLeftCell="A130" workbookViewId="0">
      <selection activeCell="A144" sqref="A144:XFD144"/>
    </sheetView>
  </sheetViews>
  <sheetFormatPr defaultRowHeight="15" x14ac:dyDescent="0.25"/>
  <cols>
    <col min="1" max="1" width="11.140625" bestFit="1" customWidth="1"/>
    <col min="2" max="2" width="21.140625" bestFit="1" customWidth="1"/>
    <col min="3" max="3" width="16.7109375" bestFit="1" customWidth="1"/>
    <col min="4" max="4" width="10.28515625" bestFit="1" customWidth="1"/>
  </cols>
  <sheetData>
    <row r="1" spans="1:4" x14ac:dyDescent="0.25">
      <c r="A1" t="s">
        <v>11</v>
      </c>
      <c r="B1" t="s">
        <v>7</v>
      </c>
      <c r="C1" t="s">
        <v>269</v>
      </c>
      <c r="D1" t="s">
        <v>25</v>
      </c>
    </row>
    <row r="2" spans="1:4" x14ac:dyDescent="0.25">
      <c r="A2" s="10" t="s">
        <v>308</v>
      </c>
      <c r="B2" s="10" t="s">
        <v>20</v>
      </c>
      <c r="C2" s="10" t="b">
        <v>0</v>
      </c>
    </row>
    <row r="3" spans="1:4" x14ac:dyDescent="0.25">
      <c r="A3" s="10" t="s">
        <v>236</v>
      </c>
      <c r="B3" s="10" t="s">
        <v>309</v>
      </c>
      <c r="C3" s="10" t="b">
        <v>0</v>
      </c>
    </row>
    <row r="4" spans="1:4" x14ac:dyDescent="0.25">
      <c r="A4" s="11" t="s">
        <v>310</v>
      </c>
      <c r="B4" s="10" t="s">
        <v>311</v>
      </c>
      <c r="C4" s="10" t="b">
        <v>0</v>
      </c>
    </row>
    <row r="5" spans="1:4" x14ac:dyDescent="0.25">
      <c r="A5" s="11" t="s">
        <v>312</v>
      </c>
      <c r="B5" s="10" t="s">
        <v>311</v>
      </c>
      <c r="C5" s="10" t="b">
        <v>0</v>
      </c>
    </row>
    <row r="6" spans="1:4" x14ac:dyDescent="0.25">
      <c r="A6" s="10" t="s">
        <v>313</v>
      </c>
      <c r="B6" s="10" t="s">
        <v>8</v>
      </c>
      <c r="C6" s="10" t="b">
        <v>0</v>
      </c>
    </row>
    <row r="7" spans="1:4" x14ac:dyDescent="0.25">
      <c r="A7" s="10" t="s">
        <v>314</v>
      </c>
      <c r="B7" s="10" t="s">
        <v>8</v>
      </c>
      <c r="C7" s="10" t="b">
        <v>0</v>
      </c>
    </row>
    <row r="8" spans="1:4" x14ac:dyDescent="0.25">
      <c r="A8" s="10" t="s">
        <v>315</v>
      </c>
      <c r="B8" s="10" t="s">
        <v>8</v>
      </c>
      <c r="C8" s="10" t="b">
        <v>0</v>
      </c>
    </row>
    <row r="9" spans="1:4" x14ac:dyDescent="0.25">
      <c r="A9" s="10" t="s">
        <v>220</v>
      </c>
      <c r="B9" s="10" t="s">
        <v>20</v>
      </c>
      <c r="C9" s="10" t="b">
        <v>0</v>
      </c>
    </row>
    <row r="10" spans="1:4" x14ac:dyDescent="0.25">
      <c r="A10" s="11" t="s">
        <v>316</v>
      </c>
      <c r="B10" s="10" t="s">
        <v>9</v>
      </c>
      <c r="C10" s="10" t="b">
        <v>0</v>
      </c>
    </row>
    <row r="11" spans="1:4" x14ac:dyDescent="0.25">
      <c r="A11" s="11" t="s">
        <v>317</v>
      </c>
      <c r="B11" s="10" t="s">
        <v>9</v>
      </c>
      <c r="C11" s="10" t="b">
        <v>0</v>
      </c>
    </row>
    <row r="12" spans="1:4" x14ac:dyDescent="0.25">
      <c r="A12" s="11" t="s">
        <v>318</v>
      </c>
      <c r="B12" s="10" t="s">
        <v>9</v>
      </c>
      <c r="C12" s="10" t="b">
        <v>0</v>
      </c>
    </row>
    <row r="13" spans="1:4" x14ac:dyDescent="0.25">
      <c r="A13" s="11" t="s">
        <v>319</v>
      </c>
      <c r="B13" s="10" t="s">
        <v>36</v>
      </c>
      <c r="C13" s="10" t="b">
        <v>0</v>
      </c>
    </row>
    <row r="14" spans="1:4" x14ac:dyDescent="0.25">
      <c r="A14" s="11" t="s">
        <v>320</v>
      </c>
      <c r="B14" s="10" t="s">
        <v>36</v>
      </c>
      <c r="C14" s="10" t="b">
        <v>0</v>
      </c>
    </row>
    <row r="15" spans="1:4" x14ac:dyDescent="0.25">
      <c r="A15" s="11" t="s">
        <v>321</v>
      </c>
      <c r="B15" s="10" t="s">
        <v>311</v>
      </c>
      <c r="C15" s="10" t="b">
        <v>0</v>
      </c>
    </row>
    <row r="16" spans="1:4" x14ac:dyDescent="0.25">
      <c r="A16" s="11" t="s">
        <v>322</v>
      </c>
      <c r="B16" s="10" t="s">
        <v>36</v>
      </c>
      <c r="C16" s="10" t="b">
        <v>0</v>
      </c>
    </row>
    <row r="17" spans="1:3" x14ac:dyDescent="0.25">
      <c r="A17" s="11" t="s">
        <v>323</v>
      </c>
      <c r="B17" s="10" t="s">
        <v>311</v>
      </c>
      <c r="C17" s="10" t="b">
        <v>0</v>
      </c>
    </row>
    <row r="18" spans="1:3" x14ac:dyDescent="0.25">
      <c r="A18" s="10" t="s">
        <v>324</v>
      </c>
      <c r="B18" s="10" t="s">
        <v>20</v>
      </c>
      <c r="C18" s="10" t="b">
        <v>0</v>
      </c>
    </row>
    <row r="19" spans="1:3" x14ac:dyDescent="0.25">
      <c r="A19" s="10" t="s">
        <v>325</v>
      </c>
      <c r="B19" s="10" t="s">
        <v>20</v>
      </c>
      <c r="C19" s="10" t="b">
        <v>0</v>
      </c>
    </row>
    <row r="20" spans="1:3" x14ac:dyDescent="0.25">
      <c r="A20" s="10" t="s">
        <v>326</v>
      </c>
      <c r="B20" s="10" t="s">
        <v>21</v>
      </c>
      <c r="C20" s="10" t="b">
        <v>0</v>
      </c>
    </row>
    <row r="21" spans="1:3" x14ac:dyDescent="0.25">
      <c r="A21" s="10" t="s">
        <v>327</v>
      </c>
      <c r="B21" s="10" t="s">
        <v>9</v>
      </c>
      <c r="C21" s="10" t="b">
        <v>0</v>
      </c>
    </row>
    <row r="22" spans="1:3" x14ac:dyDescent="0.25">
      <c r="A22" s="10" t="s">
        <v>328</v>
      </c>
      <c r="B22" s="10" t="s">
        <v>20</v>
      </c>
      <c r="C22" s="10" t="b">
        <v>0</v>
      </c>
    </row>
    <row r="23" spans="1:3" x14ac:dyDescent="0.25">
      <c r="A23" s="10" t="s">
        <v>329</v>
      </c>
      <c r="B23" s="10" t="s">
        <v>8</v>
      </c>
      <c r="C23" s="10" t="b">
        <v>0</v>
      </c>
    </row>
    <row r="24" spans="1:3" x14ac:dyDescent="0.25">
      <c r="A24" s="10" t="s">
        <v>330</v>
      </c>
      <c r="B24" s="10" t="s">
        <v>20</v>
      </c>
      <c r="C24" s="10" t="b">
        <v>0</v>
      </c>
    </row>
    <row r="25" spans="1:3" x14ac:dyDescent="0.25">
      <c r="A25" s="10" t="s">
        <v>54</v>
      </c>
      <c r="B25" s="10" t="s">
        <v>36</v>
      </c>
      <c r="C25" s="10" t="b">
        <v>0</v>
      </c>
    </row>
    <row r="26" spans="1:3" x14ac:dyDescent="0.25">
      <c r="A26" s="11" t="s">
        <v>331</v>
      </c>
      <c r="B26" s="10" t="s">
        <v>9</v>
      </c>
      <c r="C26" s="10" t="b">
        <v>0</v>
      </c>
    </row>
    <row r="27" spans="1:3" x14ac:dyDescent="0.25">
      <c r="A27" s="10" t="s">
        <v>332</v>
      </c>
      <c r="B27" s="10" t="s">
        <v>20</v>
      </c>
      <c r="C27" s="10" t="b">
        <v>0</v>
      </c>
    </row>
    <row r="28" spans="1:3" x14ac:dyDescent="0.25">
      <c r="A28" s="10" t="s">
        <v>333</v>
      </c>
      <c r="B28" s="10" t="s">
        <v>9</v>
      </c>
      <c r="C28" s="10" t="b">
        <v>0</v>
      </c>
    </row>
    <row r="29" spans="1:3" x14ac:dyDescent="0.25">
      <c r="A29" s="10" t="s">
        <v>334</v>
      </c>
      <c r="B29" s="10" t="s">
        <v>8</v>
      </c>
      <c r="C29" s="10" t="b">
        <v>0</v>
      </c>
    </row>
    <row r="30" spans="1:3" x14ac:dyDescent="0.25">
      <c r="A30" s="10" t="s">
        <v>335</v>
      </c>
      <c r="B30" s="10" t="s">
        <v>8</v>
      </c>
      <c r="C30" s="10" t="b">
        <v>0</v>
      </c>
    </row>
    <row r="31" spans="1:3" x14ac:dyDescent="0.25">
      <c r="A31" s="10" t="s">
        <v>336</v>
      </c>
      <c r="B31" s="10" t="s">
        <v>8</v>
      </c>
      <c r="C31" s="10" t="b">
        <v>0</v>
      </c>
    </row>
    <row r="32" spans="1:3" x14ac:dyDescent="0.25">
      <c r="A32" s="10" t="s">
        <v>337</v>
      </c>
      <c r="B32" s="10" t="s">
        <v>311</v>
      </c>
      <c r="C32" s="10" t="b">
        <v>0</v>
      </c>
    </row>
    <row r="33" spans="1:3" x14ac:dyDescent="0.25">
      <c r="A33" s="11" t="s">
        <v>338</v>
      </c>
      <c r="B33" s="10" t="s">
        <v>21</v>
      </c>
      <c r="C33" s="10" t="b">
        <v>0</v>
      </c>
    </row>
    <row r="34" spans="1:3" x14ac:dyDescent="0.25">
      <c r="A34" s="10" t="s">
        <v>339</v>
      </c>
      <c r="B34" s="10" t="s">
        <v>9</v>
      </c>
      <c r="C34" s="10" t="b">
        <v>0</v>
      </c>
    </row>
    <row r="35" spans="1:3" x14ac:dyDescent="0.25">
      <c r="A35" s="10" t="s">
        <v>254</v>
      </c>
      <c r="B35" s="10" t="s">
        <v>36</v>
      </c>
      <c r="C35" s="10" t="b">
        <v>0</v>
      </c>
    </row>
    <row r="36" spans="1:3" x14ac:dyDescent="0.25">
      <c r="A36" s="10" t="s">
        <v>394</v>
      </c>
      <c r="B36" s="10" t="s">
        <v>21</v>
      </c>
      <c r="C36" s="10" t="b">
        <v>0</v>
      </c>
    </row>
    <row r="37" spans="1:3" x14ac:dyDescent="0.25">
      <c r="A37" s="11" t="s">
        <v>340</v>
      </c>
      <c r="B37" s="10" t="s">
        <v>21</v>
      </c>
      <c r="C37" s="10" t="b">
        <v>0</v>
      </c>
    </row>
    <row r="38" spans="1:3" x14ac:dyDescent="0.25">
      <c r="A38" s="11" t="s">
        <v>341</v>
      </c>
      <c r="B38" s="10" t="s">
        <v>21</v>
      </c>
      <c r="C38" s="10" t="b">
        <v>0</v>
      </c>
    </row>
    <row r="39" spans="1:3" x14ac:dyDescent="0.25">
      <c r="A39" s="10" t="s">
        <v>342</v>
      </c>
      <c r="B39" s="10" t="s">
        <v>9</v>
      </c>
      <c r="C39" s="10" t="b">
        <v>0</v>
      </c>
    </row>
    <row r="40" spans="1:3" x14ac:dyDescent="0.25">
      <c r="A40" s="10" t="s">
        <v>343</v>
      </c>
      <c r="B40" s="10" t="s">
        <v>8</v>
      </c>
      <c r="C40" s="10" t="b">
        <v>0</v>
      </c>
    </row>
    <row r="41" spans="1:3" x14ac:dyDescent="0.25">
      <c r="A41" s="10" t="s">
        <v>344</v>
      </c>
      <c r="B41" s="10" t="s">
        <v>9</v>
      </c>
      <c r="C41" s="10" t="b">
        <v>0</v>
      </c>
    </row>
    <row r="42" spans="1:3" x14ac:dyDescent="0.25">
      <c r="A42" s="10" t="s">
        <v>345</v>
      </c>
      <c r="B42" s="10" t="s">
        <v>8</v>
      </c>
      <c r="C42" s="10" t="b">
        <v>0</v>
      </c>
    </row>
    <row r="43" spans="1:3" x14ac:dyDescent="0.25">
      <c r="A43" s="10" t="s">
        <v>346</v>
      </c>
      <c r="B43" s="10" t="s">
        <v>20</v>
      </c>
      <c r="C43" s="10" t="b">
        <v>0</v>
      </c>
    </row>
    <row r="44" spans="1:3" x14ac:dyDescent="0.25">
      <c r="A44" s="10" t="s">
        <v>347</v>
      </c>
      <c r="B44" s="10" t="s">
        <v>20</v>
      </c>
      <c r="C44" s="10" t="b">
        <v>0</v>
      </c>
    </row>
    <row r="45" spans="1:3" x14ac:dyDescent="0.25">
      <c r="A45" s="10" t="s">
        <v>348</v>
      </c>
      <c r="B45" s="10" t="s">
        <v>20</v>
      </c>
      <c r="C45" s="10" t="b">
        <v>0</v>
      </c>
    </row>
    <row r="46" spans="1:3" x14ac:dyDescent="0.25">
      <c r="A46" s="10" t="s">
        <v>349</v>
      </c>
      <c r="B46" s="10" t="s">
        <v>311</v>
      </c>
      <c r="C46" s="10" t="b">
        <v>0</v>
      </c>
    </row>
    <row r="47" spans="1:3" x14ac:dyDescent="0.25">
      <c r="A47" s="11" t="s">
        <v>350</v>
      </c>
      <c r="B47" s="10" t="s">
        <v>21</v>
      </c>
      <c r="C47" s="10" t="b">
        <v>0</v>
      </c>
    </row>
    <row r="48" spans="1:3" x14ac:dyDescent="0.25">
      <c r="A48" s="10" t="s">
        <v>412</v>
      </c>
      <c r="B48" s="10" t="s">
        <v>8</v>
      </c>
      <c r="C48" s="10" t="b">
        <v>0</v>
      </c>
    </row>
    <row r="49" spans="1:3" x14ac:dyDescent="0.25">
      <c r="A49" s="11" t="s">
        <v>351</v>
      </c>
      <c r="B49" s="10" t="s">
        <v>21</v>
      </c>
      <c r="C49" s="10" t="b">
        <v>0</v>
      </c>
    </row>
    <row r="50" spans="1:3" x14ac:dyDescent="0.25">
      <c r="A50" s="11" t="s">
        <v>352</v>
      </c>
      <c r="B50" s="10" t="s">
        <v>21</v>
      </c>
      <c r="C50" s="10" t="b">
        <v>0</v>
      </c>
    </row>
    <row r="51" spans="1:3" x14ac:dyDescent="0.25">
      <c r="A51" s="11" t="s">
        <v>353</v>
      </c>
      <c r="B51" s="10" t="s">
        <v>21</v>
      </c>
      <c r="C51" s="10" t="b">
        <v>0</v>
      </c>
    </row>
    <row r="52" spans="1:3" x14ac:dyDescent="0.25">
      <c r="A52" s="11" t="s">
        <v>354</v>
      </c>
      <c r="B52" s="10" t="s">
        <v>21</v>
      </c>
      <c r="C52" s="10" t="b">
        <v>0</v>
      </c>
    </row>
    <row r="53" spans="1:3" x14ac:dyDescent="0.25">
      <c r="A53" s="11" t="s">
        <v>355</v>
      </c>
      <c r="B53" s="10" t="s">
        <v>21</v>
      </c>
      <c r="C53" s="10" t="b">
        <v>0</v>
      </c>
    </row>
    <row r="54" spans="1:3" x14ac:dyDescent="0.25">
      <c r="A54" s="11" t="s">
        <v>356</v>
      </c>
      <c r="B54" s="10" t="s">
        <v>21</v>
      </c>
      <c r="C54" s="10" t="b">
        <v>0</v>
      </c>
    </row>
    <row r="55" spans="1:3" x14ac:dyDescent="0.25">
      <c r="A55" s="11" t="s">
        <v>357</v>
      </c>
      <c r="B55" s="10" t="s">
        <v>21</v>
      </c>
      <c r="C55" s="10" t="b">
        <v>0</v>
      </c>
    </row>
    <row r="56" spans="1:3" x14ac:dyDescent="0.25">
      <c r="A56" s="11" t="s">
        <v>358</v>
      </c>
      <c r="B56" s="10" t="s">
        <v>21</v>
      </c>
      <c r="C56" s="10" t="b">
        <v>0</v>
      </c>
    </row>
    <row r="57" spans="1:3" x14ac:dyDescent="0.25">
      <c r="A57" s="10" t="s">
        <v>359</v>
      </c>
      <c r="B57" s="10" t="s">
        <v>21</v>
      </c>
      <c r="C57" s="10" t="b">
        <v>0</v>
      </c>
    </row>
    <row r="58" spans="1:3" x14ac:dyDescent="0.25">
      <c r="A58" s="11" t="s">
        <v>360</v>
      </c>
      <c r="B58" s="10" t="s">
        <v>21</v>
      </c>
      <c r="C58" s="10" t="b">
        <v>0</v>
      </c>
    </row>
    <row r="59" spans="1:3" x14ac:dyDescent="0.25">
      <c r="A59" s="11" t="s">
        <v>361</v>
      </c>
      <c r="B59" s="10" t="s">
        <v>21</v>
      </c>
      <c r="C59" s="10" t="b">
        <v>0</v>
      </c>
    </row>
    <row r="60" spans="1:3" x14ac:dyDescent="0.25">
      <c r="A60" s="11" t="s">
        <v>362</v>
      </c>
      <c r="B60" s="10" t="s">
        <v>21</v>
      </c>
      <c r="C60" s="10" t="b">
        <v>0</v>
      </c>
    </row>
    <row r="61" spans="1:3" x14ac:dyDescent="0.25">
      <c r="A61" s="14" t="s">
        <v>89</v>
      </c>
      <c r="B61" s="14" t="s">
        <v>20</v>
      </c>
      <c r="C61" s="14" t="b">
        <v>1</v>
      </c>
    </row>
    <row r="62" spans="1:3" x14ac:dyDescent="0.25">
      <c r="A62" s="14" t="s">
        <v>297</v>
      </c>
      <c r="B62" s="14" t="s">
        <v>8</v>
      </c>
      <c r="C62" s="14" t="b">
        <v>1</v>
      </c>
    </row>
    <row r="63" spans="1:3" x14ac:dyDescent="0.25">
      <c r="A63" s="14" t="s">
        <v>90</v>
      </c>
      <c r="B63" s="14" t="s">
        <v>20</v>
      </c>
      <c r="C63" s="14" t="b">
        <v>1</v>
      </c>
    </row>
    <row r="64" spans="1:3" x14ac:dyDescent="0.25">
      <c r="A64" s="14" t="s">
        <v>298</v>
      </c>
      <c r="B64" s="14" t="s">
        <v>8</v>
      </c>
      <c r="C64" s="14" t="b">
        <v>1</v>
      </c>
    </row>
    <row r="65" spans="1:3" x14ac:dyDescent="0.25">
      <c r="A65" s="14" t="s">
        <v>88</v>
      </c>
      <c r="B65" s="14" t="s">
        <v>20</v>
      </c>
      <c r="C65" s="14" t="b">
        <v>1</v>
      </c>
    </row>
    <row r="66" spans="1:3" x14ac:dyDescent="0.25">
      <c r="A66" s="14" t="s">
        <v>296</v>
      </c>
      <c r="B66" s="14" t="s">
        <v>8</v>
      </c>
      <c r="C66" s="14" t="b">
        <v>1</v>
      </c>
    </row>
    <row r="67" spans="1:3" x14ac:dyDescent="0.25">
      <c r="A67" s="14" t="s">
        <v>299</v>
      </c>
      <c r="B67" s="14" t="s">
        <v>20</v>
      </c>
      <c r="C67" s="14" t="b">
        <v>1</v>
      </c>
    </row>
    <row r="68" spans="1:3" x14ac:dyDescent="0.25">
      <c r="A68" s="14" t="s">
        <v>300</v>
      </c>
      <c r="B68" s="14" t="s">
        <v>146</v>
      </c>
      <c r="C68" s="14" t="b">
        <v>1</v>
      </c>
    </row>
    <row r="69" spans="1:3" x14ac:dyDescent="0.25">
      <c r="A69" s="14" t="s">
        <v>287</v>
      </c>
      <c r="B69" s="14" t="s">
        <v>20</v>
      </c>
      <c r="C69" s="14" t="b">
        <v>1</v>
      </c>
    </row>
    <row r="70" spans="1:3" x14ac:dyDescent="0.25">
      <c r="A70" s="14" t="s">
        <v>286</v>
      </c>
      <c r="B70" s="14" t="s">
        <v>146</v>
      </c>
      <c r="C70" s="14" t="b">
        <v>1</v>
      </c>
    </row>
    <row r="71" spans="1:3" x14ac:dyDescent="0.25">
      <c r="A71" s="14" t="s">
        <v>294</v>
      </c>
      <c r="B71" s="14" t="s">
        <v>36</v>
      </c>
      <c r="C71" s="14" t="b">
        <v>1</v>
      </c>
    </row>
    <row r="72" spans="1:3" x14ac:dyDescent="0.25">
      <c r="A72" s="14" t="s">
        <v>295</v>
      </c>
      <c r="B72" s="14" t="s">
        <v>36</v>
      </c>
      <c r="C72" s="14" t="b">
        <v>1</v>
      </c>
    </row>
    <row r="73" spans="1:3" x14ac:dyDescent="0.25">
      <c r="A73" s="14" t="s">
        <v>51</v>
      </c>
      <c r="B73" s="14" t="s">
        <v>9</v>
      </c>
      <c r="C73" s="14" t="b">
        <v>1</v>
      </c>
    </row>
    <row r="74" spans="1:3" x14ac:dyDescent="0.25">
      <c r="A74" s="14" t="s">
        <v>98</v>
      </c>
      <c r="B74" s="14" t="s">
        <v>146</v>
      </c>
      <c r="C74" s="14" t="b">
        <v>1</v>
      </c>
    </row>
    <row r="75" spans="1:3" x14ac:dyDescent="0.25">
      <c r="A75" s="15" t="s">
        <v>271</v>
      </c>
      <c r="B75" s="14" t="s">
        <v>50</v>
      </c>
      <c r="C75" s="14" t="b">
        <v>1</v>
      </c>
    </row>
    <row r="76" spans="1:3" x14ac:dyDescent="0.25">
      <c r="A76" s="15" t="s">
        <v>105</v>
      </c>
      <c r="B76" s="14" t="s">
        <v>146</v>
      </c>
      <c r="C76" s="14" t="b">
        <v>1</v>
      </c>
    </row>
    <row r="77" spans="1:3" x14ac:dyDescent="0.25">
      <c r="A77" s="15" t="s">
        <v>275</v>
      </c>
      <c r="B77" s="14" t="s">
        <v>50</v>
      </c>
      <c r="C77" s="14" t="b">
        <v>1</v>
      </c>
    </row>
    <row r="78" spans="1:3" x14ac:dyDescent="0.25">
      <c r="A78" s="15" t="s">
        <v>106</v>
      </c>
      <c r="B78" s="14" t="s">
        <v>146</v>
      </c>
      <c r="C78" s="14" t="b">
        <v>1</v>
      </c>
    </row>
    <row r="79" spans="1:3" x14ac:dyDescent="0.25">
      <c r="A79" s="15" t="s">
        <v>279</v>
      </c>
      <c r="B79" s="14" t="s">
        <v>50</v>
      </c>
      <c r="C79" s="14" t="b">
        <v>1</v>
      </c>
    </row>
    <row r="80" spans="1:3" x14ac:dyDescent="0.25">
      <c r="A80" s="15" t="s">
        <v>249</v>
      </c>
      <c r="B80" s="14" t="s">
        <v>146</v>
      </c>
      <c r="C80" s="14" t="b">
        <v>1</v>
      </c>
    </row>
    <row r="81" spans="1:3" x14ac:dyDescent="0.25">
      <c r="A81" s="14" t="s">
        <v>243</v>
      </c>
      <c r="B81" s="14" t="s">
        <v>36</v>
      </c>
      <c r="C81" s="14" t="b">
        <v>1</v>
      </c>
    </row>
    <row r="82" spans="1:3" x14ac:dyDescent="0.25">
      <c r="A82" s="14" t="s">
        <v>244</v>
      </c>
      <c r="B82" s="14" t="s">
        <v>36</v>
      </c>
      <c r="C82" s="14" t="b">
        <v>1</v>
      </c>
    </row>
    <row r="83" spans="1:3" x14ac:dyDescent="0.25">
      <c r="A83" s="14" t="s">
        <v>245</v>
      </c>
      <c r="B83" s="14" t="s">
        <v>36</v>
      </c>
      <c r="C83" s="14" t="b">
        <v>1</v>
      </c>
    </row>
    <row r="84" spans="1:3" x14ac:dyDescent="0.25">
      <c r="A84" s="14" t="s">
        <v>246</v>
      </c>
      <c r="B84" s="14" t="s">
        <v>36</v>
      </c>
      <c r="C84" s="14" t="b">
        <v>1</v>
      </c>
    </row>
    <row r="85" spans="1:3" x14ac:dyDescent="0.25">
      <c r="A85" s="14" t="s">
        <v>247</v>
      </c>
      <c r="B85" s="14" t="s">
        <v>36</v>
      </c>
      <c r="C85" s="14" t="b">
        <v>1</v>
      </c>
    </row>
    <row r="86" spans="1:3" x14ac:dyDescent="0.25">
      <c r="A86" s="14" t="s">
        <v>248</v>
      </c>
      <c r="B86" s="14" t="s">
        <v>36</v>
      </c>
      <c r="C86" s="14" t="b">
        <v>1</v>
      </c>
    </row>
    <row r="87" spans="1:3" x14ac:dyDescent="0.25">
      <c r="A87" s="14" t="s">
        <v>251</v>
      </c>
      <c r="B87" s="14" t="s">
        <v>36</v>
      </c>
      <c r="C87" s="14" t="b">
        <v>1</v>
      </c>
    </row>
    <row r="88" spans="1:3" x14ac:dyDescent="0.25">
      <c r="A88" s="14" t="s">
        <v>291</v>
      </c>
      <c r="B88" s="14" t="s">
        <v>20</v>
      </c>
      <c r="C88" s="14" t="b">
        <v>1</v>
      </c>
    </row>
    <row r="89" spans="1:3" x14ac:dyDescent="0.25">
      <c r="A89" s="14" t="s">
        <v>288</v>
      </c>
      <c r="B89" s="14" t="s">
        <v>146</v>
      </c>
      <c r="C89" s="14" t="b">
        <v>1</v>
      </c>
    </row>
    <row r="90" spans="1:3" x14ac:dyDescent="0.25">
      <c r="A90" s="14" t="s">
        <v>293</v>
      </c>
      <c r="B90" s="14" t="s">
        <v>20</v>
      </c>
      <c r="C90" s="14" t="b">
        <v>1</v>
      </c>
    </row>
    <row r="91" spans="1:3" x14ac:dyDescent="0.25">
      <c r="A91" s="14" t="s">
        <v>290</v>
      </c>
      <c r="B91" s="14" t="s">
        <v>146</v>
      </c>
      <c r="C91" s="14" t="b">
        <v>1</v>
      </c>
    </row>
    <row r="92" spans="1:3" x14ac:dyDescent="0.25">
      <c r="A92" s="14" t="s">
        <v>292</v>
      </c>
      <c r="B92" s="14" t="s">
        <v>20</v>
      </c>
      <c r="C92" s="14" t="b">
        <v>1</v>
      </c>
    </row>
    <row r="93" spans="1:3" x14ac:dyDescent="0.25">
      <c r="A93" s="14" t="s">
        <v>289</v>
      </c>
      <c r="B93" s="14" t="s">
        <v>146</v>
      </c>
      <c r="C93" s="14" t="b">
        <v>1</v>
      </c>
    </row>
    <row r="94" spans="1:3" x14ac:dyDescent="0.25">
      <c r="A94" s="15" t="s">
        <v>93</v>
      </c>
      <c r="B94" s="14" t="s">
        <v>146</v>
      </c>
      <c r="C94" s="14" t="b">
        <v>1</v>
      </c>
    </row>
    <row r="95" spans="1:3" x14ac:dyDescent="0.25">
      <c r="A95" s="15" t="s">
        <v>270</v>
      </c>
      <c r="B95" s="14" t="s">
        <v>50</v>
      </c>
      <c r="C95" s="14" t="b">
        <v>1</v>
      </c>
    </row>
    <row r="96" spans="1:3" x14ac:dyDescent="0.25">
      <c r="A96" s="15" t="s">
        <v>108</v>
      </c>
      <c r="B96" s="14" t="s">
        <v>146</v>
      </c>
      <c r="C96" s="14" t="b">
        <v>1</v>
      </c>
    </row>
    <row r="97" spans="1:3" x14ac:dyDescent="0.25">
      <c r="A97" s="15" t="s">
        <v>285</v>
      </c>
      <c r="B97" s="14" t="s">
        <v>50</v>
      </c>
      <c r="C97" s="14" t="b">
        <v>1</v>
      </c>
    </row>
    <row r="98" spans="1:3" x14ac:dyDescent="0.25">
      <c r="A98" s="15" t="s">
        <v>99</v>
      </c>
      <c r="B98" s="14" t="s">
        <v>146</v>
      </c>
      <c r="C98" s="14" t="b">
        <v>1</v>
      </c>
    </row>
    <row r="99" spans="1:3" x14ac:dyDescent="0.25">
      <c r="A99" s="15" t="s">
        <v>273</v>
      </c>
      <c r="B99" s="14" t="s">
        <v>50</v>
      </c>
      <c r="C99" s="14" t="b">
        <v>1</v>
      </c>
    </row>
    <row r="100" spans="1:3" x14ac:dyDescent="0.25">
      <c r="A100" s="15" t="s">
        <v>100</v>
      </c>
      <c r="B100" s="14" t="s">
        <v>146</v>
      </c>
      <c r="C100" s="14" t="b">
        <v>1</v>
      </c>
    </row>
    <row r="101" spans="1:3" x14ac:dyDescent="0.25">
      <c r="A101" s="15" t="s">
        <v>277</v>
      </c>
      <c r="B101" s="14" t="s">
        <v>50</v>
      </c>
      <c r="C101" s="14" t="b">
        <v>1</v>
      </c>
    </row>
    <row r="102" spans="1:3" x14ac:dyDescent="0.25">
      <c r="A102" s="15" t="s">
        <v>101</v>
      </c>
      <c r="B102" s="14" t="s">
        <v>146</v>
      </c>
      <c r="C102" s="14" t="b">
        <v>1</v>
      </c>
    </row>
    <row r="103" spans="1:3" x14ac:dyDescent="0.25">
      <c r="A103" s="15" t="s">
        <v>281</v>
      </c>
      <c r="B103" s="14" t="s">
        <v>50</v>
      </c>
      <c r="C103" s="14" t="b">
        <v>1</v>
      </c>
    </row>
    <row r="104" spans="1:3" x14ac:dyDescent="0.25">
      <c r="A104" s="15" t="s">
        <v>102</v>
      </c>
      <c r="B104" s="14" t="s">
        <v>146</v>
      </c>
      <c r="C104" s="14" t="b">
        <v>1</v>
      </c>
    </row>
    <row r="105" spans="1:3" x14ac:dyDescent="0.25">
      <c r="A105" s="15" t="s">
        <v>274</v>
      </c>
      <c r="B105" s="14" t="s">
        <v>50</v>
      </c>
      <c r="C105" s="14" t="b">
        <v>1</v>
      </c>
    </row>
    <row r="106" spans="1:3" x14ac:dyDescent="0.25">
      <c r="A106" s="15" t="s">
        <v>103</v>
      </c>
      <c r="B106" s="14" t="s">
        <v>146</v>
      </c>
      <c r="C106" s="14" t="b">
        <v>1</v>
      </c>
    </row>
    <row r="107" spans="1:3" x14ac:dyDescent="0.25">
      <c r="A107" s="15" t="s">
        <v>278</v>
      </c>
      <c r="B107" s="14" t="s">
        <v>50</v>
      </c>
      <c r="C107" s="14" t="b">
        <v>1</v>
      </c>
    </row>
    <row r="108" spans="1:3" x14ac:dyDescent="0.25">
      <c r="A108" s="15" t="s">
        <v>104</v>
      </c>
      <c r="B108" s="14" t="s">
        <v>146</v>
      </c>
      <c r="C108" s="14" t="b">
        <v>1</v>
      </c>
    </row>
    <row r="109" spans="1:3" x14ac:dyDescent="0.25">
      <c r="A109" s="15" t="s">
        <v>282</v>
      </c>
      <c r="B109" s="14" t="s">
        <v>50</v>
      </c>
      <c r="C109" s="14" t="b">
        <v>1</v>
      </c>
    </row>
    <row r="110" spans="1:3" x14ac:dyDescent="0.25">
      <c r="A110" s="15" t="s">
        <v>94</v>
      </c>
      <c r="B110" s="14" t="s">
        <v>146</v>
      </c>
      <c r="C110" s="14" t="b">
        <v>1</v>
      </c>
    </row>
    <row r="111" spans="1:3" x14ac:dyDescent="0.25">
      <c r="A111" s="15" t="s">
        <v>272</v>
      </c>
      <c r="B111" s="14" t="s">
        <v>50</v>
      </c>
      <c r="C111" s="14" t="b">
        <v>1</v>
      </c>
    </row>
    <row r="112" spans="1:3" x14ac:dyDescent="0.25">
      <c r="A112" s="15" t="s">
        <v>95</v>
      </c>
      <c r="B112" s="14" t="s">
        <v>146</v>
      </c>
      <c r="C112" s="14" t="b">
        <v>1</v>
      </c>
    </row>
    <row r="113" spans="1:3" x14ac:dyDescent="0.25">
      <c r="A113" s="15" t="s">
        <v>276</v>
      </c>
      <c r="B113" s="14" t="s">
        <v>50</v>
      </c>
      <c r="C113" s="14" t="b">
        <v>1</v>
      </c>
    </row>
    <row r="114" spans="1:3" x14ac:dyDescent="0.25">
      <c r="A114" s="15" t="s">
        <v>96</v>
      </c>
      <c r="B114" s="14" t="s">
        <v>146</v>
      </c>
      <c r="C114" s="14" t="b">
        <v>1</v>
      </c>
    </row>
    <row r="115" spans="1:3" x14ac:dyDescent="0.25">
      <c r="A115" s="15" t="s">
        <v>280</v>
      </c>
      <c r="B115" s="14" t="s">
        <v>50</v>
      </c>
      <c r="C115" s="14" t="b">
        <v>1</v>
      </c>
    </row>
    <row r="116" spans="1:3" x14ac:dyDescent="0.25">
      <c r="A116" s="15" t="s">
        <v>107</v>
      </c>
      <c r="B116" s="14" t="s">
        <v>146</v>
      </c>
      <c r="C116" s="14" t="b">
        <v>1</v>
      </c>
    </row>
    <row r="117" spans="1:3" x14ac:dyDescent="0.25">
      <c r="A117" s="15" t="s">
        <v>283</v>
      </c>
      <c r="B117" s="14" t="s">
        <v>50</v>
      </c>
      <c r="C117" s="14" t="b">
        <v>1</v>
      </c>
    </row>
    <row r="118" spans="1:3" x14ac:dyDescent="0.25">
      <c r="A118" s="15" t="s">
        <v>109</v>
      </c>
      <c r="B118" s="14" t="s">
        <v>146</v>
      </c>
      <c r="C118" s="14" t="b">
        <v>1</v>
      </c>
    </row>
    <row r="119" spans="1:3" x14ac:dyDescent="0.25">
      <c r="A119" s="15" t="s">
        <v>284</v>
      </c>
      <c r="B119" s="14" t="s">
        <v>50</v>
      </c>
      <c r="C119" s="14" t="b">
        <v>1</v>
      </c>
    </row>
    <row r="120" spans="1:3" x14ac:dyDescent="0.25">
      <c r="A120" s="12" t="s">
        <v>395</v>
      </c>
      <c r="B120" s="12" t="s">
        <v>9</v>
      </c>
      <c r="C120" s="12" t="b">
        <v>0</v>
      </c>
    </row>
    <row r="121" spans="1:3" x14ac:dyDescent="0.25">
      <c r="A121" s="12" t="s">
        <v>376</v>
      </c>
      <c r="B121" s="12" t="s">
        <v>8</v>
      </c>
      <c r="C121" s="12" t="b">
        <v>0</v>
      </c>
    </row>
    <row r="122" spans="1:3" x14ac:dyDescent="0.25">
      <c r="A122" s="12" t="s">
        <v>377</v>
      </c>
      <c r="B122" s="12" t="s">
        <v>8</v>
      </c>
      <c r="C122" s="12" t="b">
        <v>0</v>
      </c>
    </row>
    <row r="123" spans="1:3" x14ac:dyDescent="0.25">
      <c r="A123" s="16" t="s">
        <v>381</v>
      </c>
      <c r="B123" s="17" t="s">
        <v>36</v>
      </c>
      <c r="C123" s="17" t="b">
        <v>1</v>
      </c>
    </row>
    <row r="124" spans="1:3" x14ac:dyDescent="0.25">
      <c r="A124" s="16" t="s">
        <v>380</v>
      </c>
      <c r="B124" s="17" t="s">
        <v>146</v>
      </c>
      <c r="C124" s="17" t="b">
        <v>1</v>
      </c>
    </row>
    <row r="125" spans="1:3" x14ac:dyDescent="0.25">
      <c r="A125" s="16" t="s">
        <v>389</v>
      </c>
      <c r="B125" s="17" t="s">
        <v>36</v>
      </c>
      <c r="C125" s="17" t="b">
        <v>1</v>
      </c>
    </row>
    <row r="126" spans="1:3" x14ac:dyDescent="0.25">
      <c r="A126" s="16" t="s">
        <v>390</v>
      </c>
      <c r="B126" s="17" t="s">
        <v>146</v>
      </c>
      <c r="C126" s="17" t="b">
        <v>1</v>
      </c>
    </row>
    <row r="127" spans="1:3" x14ac:dyDescent="0.25">
      <c r="A127" s="19" t="s">
        <v>414</v>
      </c>
      <c r="B127" s="19" t="s">
        <v>20</v>
      </c>
      <c r="C127" s="19" t="b">
        <v>0</v>
      </c>
    </row>
    <row r="128" spans="1:3" x14ac:dyDescent="0.25">
      <c r="A128" s="19" t="s">
        <v>652</v>
      </c>
      <c r="B128" s="19" t="s">
        <v>8</v>
      </c>
      <c r="C128" s="19" t="b">
        <v>0</v>
      </c>
    </row>
    <row r="129" spans="1:3" x14ac:dyDescent="0.25">
      <c r="A129" s="19" t="s">
        <v>657</v>
      </c>
      <c r="B129" s="19" t="s">
        <v>8</v>
      </c>
      <c r="C129" s="19" t="b">
        <v>0</v>
      </c>
    </row>
    <row r="130" spans="1:3" x14ac:dyDescent="0.25">
      <c r="A130" s="19" t="s">
        <v>397</v>
      </c>
      <c r="B130" s="19" t="s">
        <v>50</v>
      </c>
      <c r="C130" s="19" t="b">
        <v>0</v>
      </c>
    </row>
    <row r="131" spans="1:3" x14ac:dyDescent="0.25">
      <c r="A131" s="19" t="s">
        <v>408</v>
      </c>
      <c r="B131" s="19" t="s">
        <v>8</v>
      </c>
      <c r="C131" s="19" t="b">
        <v>0</v>
      </c>
    </row>
    <row r="132" spans="1:3" x14ac:dyDescent="0.25">
      <c r="A132" s="19" t="s">
        <v>413</v>
      </c>
      <c r="B132" s="19" t="s">
        <v>36</v>
      </c>
      <c r="C132" s="19" t="b">
        <v>0</v>
      </c>
    </row>
    <row r="133" spans="1:3" x14ac:dyDescent="0.25">
      <c r="A133" s="19" t="s">
        <v>396</v>
      </c>
      <c r="B133" s="19" t="s">
        <v>9</v>
      </c>
      <c r="C133" s="19" t="b">
        <v>0</v>
      </c>
    </row>
    <row r="134" spans="1:3" x14ac:dyDescent="0.25">
      <c r="A134" s="19" t="s">
        <v>415</v>
      </c>
      <c r="B134" s="19" t="s">
        <v>9</v>
      </c>
      <c r="C134" s="19" t="b">
        <v>0</v>
      </c>
    </row>
    <row r="135" spans="1:3" x14ac:dyDescent="0.25">
      <c r="A135" s="20" t="s">
        <v>409</v>
      </c>
      <c r="B135" s="20" t="s">
        <v>20</v>
      </c>
      <c r="C135" s="20" t="b">
        <v>1</v>
      </c>
    </row>
    <row r="136" spans="1:3" x14ac:dyDescent="0.25">
      <c r="A136" s="20" t="s">
        <v>410</v>
      </c>
      <c r="B136" s="20" t="s">
        <v>146</v>
      </c>
      <c r="C136" s="20" t="b">
        <v>1</v>
      </c>
    </row>
    <row r="137" spans="1:3" x14ac:dyDescent="0.25">
      <c r="A137" s="21" t="s">
        <v>653</v>
      </c>
      <c r="B137" s="20" t="s">
        <v>36</v>
      </c>
      <c r="C137" s="20" t="b">
        <v>1</v>
      </c>
    </row>
    <row r="138" spans="1:3" x14ac:dyDescent="0.25">
      <c r="A138" s="21" t="s">
        <v>654</v>
      </c>
      <c r="B138" s="20" t="s">
        <v>146</v>
      </c>
      <c r="C138" s="20" t="b">
        <v>1</v>
      </c>
    </row>
    <row r="139" spans="1:3" x14ac:dyDescent="0.25">
      <c r="A139" s="21" t="s">
        <v>655</v>
      </c>
      <c r="B139" s="20" t="s">
        <v>36</v>
      </c>
      <c r="C139" s="20" t="b">
        <v>1</v>
      </c>
    </row>
    <row r="140" spans="1:3" x14ac:dyDescent="0.25">
      <c r="A140" s="21" t="s">
        <v>656</v>
      </c>
      <c r="B140" s="20" t="s">
        <v>146</v>
      </c>
      <c r="C140" s="20" t="b">
        <v>1</v>
      </c>
    </row>
    <row r="141" spans="1:3" x14ac:dyDescent="0.25">
      <c r="A141" s="20" t="s">
        <v>411</v>
      </c>
      <c r="B141" s="20" t="s">
        <v>146</v>
      </c>
      <c r="C141" s="20" t="b">
        <v>1</v>
      </c>
    </row>
    <row r="142" spans="1:3" x14ac:dyDescent="0.25">
      <c r="A142" s="20" t="s">
        <v>407</v>
      </c>
      <c r="B142" s="20" t="s">
        <v>50</v>
      </c>
      <c r="C142" s="20" t="b">
        <v>1</v>
      </c>
    </row>
    <row r="143" spans="1:3" x14ac:dyDescent="0.25">
      <c r="A143" s="13" t="s">
        <v>664</v>
      </c>
      <c r="B143" s="13" t="s">
        <v>21</v>
      </c>
      <c r="C143" s="13" t="b">
        <v>0</v>
      </c>
    </row>
    <row r="144" spans="1:3" x14ac:dyDescent="0.25">
      <c r="A144" s="13" t="s">
        <v>684</v>
      </c>
      <c r="B144" s="13" t="s">
        <v>8</v>
      </c>
      <c r="C144" s="13" t="b">
        <v>0</v>
      </c>
    </row>
    <row r="145" spans="1:3" x14ac:dyDescent="0.25">
      <c r="A145" s="18" t="s">
        <v>665</v>
      </c>
      <c r="B145" s="18" t="s">
        <v>8</v>
      </c>
      <c r="C145" s="18" t="b">
        <v>1</v>
      </c>
    </row>
    <row r="146" spans="1:3" x14ac:dyDescent="0.25">
      <c r="A146" s="18" t="s">
        <v>680</v>
      </c>
      <c r="B146" s="18" t="s">
        <v>146</v>
      </c>
      <c r="C146" s="18" t="b">
        <v>1</v>
      </c>
    </row>
    <row r="147" spans="1:3" x14ac:dyDescent="0.25">
      <c r="A147" s="18" t="s">
        <v>667</v>
      </c>
      <c r="B147" s="18" t="s">
        <v>9</v>
      </c>
      <c r="C147" s="18" t="b">
        <v>1</v>
      </c>
    </row>
    <row r="148" spans="1:3" x14ac:dyDescent="0.25">
      <c r="A148" s="18" t="s">
        <v>668</v>
      </c>
      <c r="B148" s="18" t="s">
        <v>8</v>
      </c>
      <c r="C148" s="18" t="b">
        <v>1</v>
      </c>
    </row>
    <row r="149" spans="1:3" x14ac:dyDescent="0.25">
      <c r="A149" s="18" t="s">
        <v>679</v>
      </c>
      <c r="B149" s="18" t="s">
        <v>146</v>
      </c>
      <c r="C149" s="18" t="b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6</vt:i4>
      </vt:variant>
    </vt:vector>
  </HeadingPairs>
  <TitlesOfParts>
    <vt:vector size="6" baseType="lpstr">
      <vt:lpstr>settings</vt:lpstr>
      <vt:lpstr>survey</vt:lpstr>
      <vt:lpstr>choices</vt:lpstr>
      <vt:lpstr>calculates</vt:lpstr>
      <vt:lpstr>prompt_types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2019-03-01T09:15:37Z</dcterms:modified>
</cp:coreProperties>
</file>