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57760111-B0AA-4BDC-9866-3AA84445BDD0}" xr6:coauthVersionLast="43" xr6:coauthVersionMax="43" xr10:uidLastSave="{00000000-0000-0000-0000-000000000000}"/>
  <bookViews>
    <workbookView xWindow="-120" yWindow="-120" windowWidth="20730" windowHeight="11160" activeTab="2" xr2:uid="{00000000-000D-0000-FFFF-FFFF00000000}"/>
  </bookViews>
  <sheets>
    <sheet name="initial" sheetId="7" r:id="rId1"/>
    <sheet name="settings" sheetId="1" r:id="rId2"/>
    <sheet name="survey" sheetId="2" r:id="rId3"/>
    <sheet name="choices" sheetId="3" r:id="rId4"/>
    <sheet name="calculates" sheetId="4" r:id="rId5"/>
    <sheet name="prompt_types" sheetId="5" r:id="rId6"/>
    <sheet name="model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8" i="3" l="1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12" i="3"/>
  <c r="B211" i="3"/>
  <c r="B210" i="3"/>
  <c r="B209" i="3"/>
  <c r="B208" i="3"/>
  <c r="B207" i="3"/>
  <c r="B206" i="3"/>
  <c r="B205" i="3"/>
  <c r="B204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6" i="3"/>
  <c r="B165" i="3"/>
  <c r="B164" i="3"/>
  <c r="B163" i="3"/>
  <c r="B162" i="3"/>
  <c r="B161" i="3"/>
  <c r="B160" i="3"/>
  <c r="B159" i="3"/>
  <c r="B158" i="3"/>
  <c r="B157" i="3"/>
  <c r="B156" i="3"/>
  <c r="D155" i="3"/>
  <c r="C155" i="3"/>
  <c r="B155" i="3"/>
  <c r="D154" i="3"/>
  <c r="C154" i="3"/>
  <c r="B154" i="3"/>
  <c r="D153" i="3"/>
  <c r="C153" i="3"/>
  <c r="B153" i="3"/>
  <c r="B152" i="3"/>
  <c r="D151" i="3"/>
  <c r="C151" i="3"/>
  <c r="B151" i="3"/>
  <c r="D150" i="3"/>
  <c r="C150" i="3"/>
  <c r="B150" i="3"/>
  <c r="D149" i="3"/>
  <c r="C149" i="3"/>
  <c r="B149" i="3"/>
  <c r="D148" i="3"/>
  <c r="C148" i="3"/>
  <c r="B148" i="3"/>
  <c r="D147" i="3"/>
  <c r="C147" i="3"/>
  <c r="B147" i="3"/>
  <c r="D146" i="3"/>
  <c r="C146" i="3"/>
  <c r="B146" i="3"/>
  <c r="D145" i="3"/>
  <c r="C145" i="3"/>
  <c r="B145" i="3"/>
  <c r="D144" i="3"/>
  <c r="C144" i="3"/>
  <c r="B144" i="3"/>
  <c r="D143" i="3"/>
  <c r="C143" i="3"/>
  <c r="B143" i="3"/>
  <c r="B142" i="3"/>
  <c r="D141" i="3"/>
  <c r="C141" i="3"/>
  <c r="B141" i="3"/>
  <c r="D140" i="3"/>
  <c r="C140" i="3"/>
  <c r="B140" i="3"/>
  <c r="D139" i="3"/>
  <c r="C139" i="3"/>
  <c r="B139" i="3"/>
  <c r="B138" i="3"/>
  <c r="D137" i="3"/>
  <c r="C137" i="3"/>
  <c r="B137" i="3"/>
  <c r="D136" i="3"/>
  <c r="C136" i="3"/>
  <c r="B136" i="3"/>
  <c r="D135" i="3"/>
  <c r="C135" i="3"/>
  <c r="B135" i="3"/>
  <c r="D134" i="3"/>
  <c r="C134" i="3"/>
  <c r="B134" i="3"/>
  <c r="D133" i="3"/>
  <c r="C133" i="3"/>
  <c r="B133" i="3"/>
  <c r="B132" i="3"/>
  <c r="D131" i="3"/>
  <c r="C131" i="3"/>
  <c r="B131" i="3"/>
  <c r="D130" i="3"/>
  <c r="C130" i="3"/>
  <c r="B130" i="3"/>
  <c r="D129" i="3"/>
  <c r="C129" i="3"/>
  <c r="B129" i="3"/>
  <c r="D128" i="3"/>
  <c r="C128" i="3"/>
  <c r="B128" i="3"/>
  <c r="D127" i="3"/>
  <c r="C127" i="3"/>
  <c r="B127" i="3"/>
  <c r="D126" i="3"/>
  <c r="C126" i="3"/>
  <c r="B126" i="3"/>
  <c r="D125" i="3"/>
  <c r="C125" i="3"/>
  <c r="B125" i="3"/>
  <c r="D124" i="3"/>
  <c r="C124" i="3"/>
  <c r="B124" i="3"/>
  <c r="D123" i="3"/>
  <c r="C123" i="3"/>
  <c r="B123" i="3"/>
  <c r="B122" i="3"/>
  <c r="D121" i="3"/>
  <c r="C121" i="3"/>
  <c r="B121" i="3"/>
  <c r="D120" i="3"/>
  <c r="C120" i="3"/>
  <c r="B120" i="3"/>
  <c r="D119" i="3"/>
  <c r="C119" i="3"/>
  <c r="B119" i="3"/>
  <c r="D118" i="3"/>
  <c r="C118" i="3"/>
  <c r="B118" i="3"/>
  <c r="D117" i="3"/>
  <c r="C117" i="3"/>
  <c r="B117" i="3"/>
  <c r="D116" i="3"/>
  <c r="C116" i="3"/>
  <c r="B116" i="3"/>
  <c r="D115" i="3"/>
  <c r="C115" i="3"/>
  <c r="B115" i="3"/>
  <c r="D114" i="3"/>
  <c r="C114" i="3"/>
  <c r="B114" i="3"/>
  <c r="D113" i="3"/>
  <c r="C113" i="3"/>
  <c r="B113" i="3"/>
  <c r="B112" i="3"/>
  <c r="B111" i="3"/>
  <c r="B110" i="3"/>
  <c r="B109" i="3"/>
  <c r="B108" i="3"/>
  <c r="B107" i="3"/>
  <c r="B106" i="3"/>
  <c r="B105" i="3"/>
  <c r="B66" i="3"/>
  <c r="B65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sharedStrings.xml><?xml version="1.0" encoding="utf-8"?>
<sst xmlns="http://schemas.openxmlformats.org/spreadsheetml/2006/main" count="1204" uniqueCount="545">
  <si>
    <t>setting_name</t>
  </si>
  <si>
    <t>form_id</t>
  </si>
  <si>
    <t>form_version</t>
  </si>
  <si>
    <t>table_id</t>
  </si>
  <si>
    <t>survey</t>
  </si>
  <si>
    <t>value</t>
  </si>
  <si>
    <t>display.title.text</t>
  </si>
  <si>
    <t>type</t>
  </si>
  <si>
    <t>text</t>
  </si>
  <si>
    <t>select_one</t>
  </si>
  <si>
    <t>values_list</t>
  </si>
  <si>
    <t>name</t>
  </si>
  <si>
    <t>display.prompt.text</t>
  </si>
  <si>
    <t>choice_list_name</t>
  </si>
  <si>
    <t>data_value</t>
  </si>
  <si>
    <t>Yes</t>
  </si>
  <si>
    <t>No</t>
  </si>
  <si>
    <t>begin screen</t>
  </si>
  <si>
    <t>end screen</t>
  </si>
  <si>
    <t>integer</t>
  </si>
  <si>
    <t>date</t>
  </si>
  <si>
    <t>mf</t>
  </si>
  <si>
    <t>Male</t>
  </si>
  <si>
    <t>Female</t>
  </si>
  <si>
    <t>comments</t>
  </si>
  <si>
    <t>clause</t>
  </si>
  <si>
    <t>condition</t>
  </si>
  <si>
    <t>calculation</t>
  </si>
  <si>
    <t>YesNo</t>
  </si>
  <si>
    <t>vcart</t>
  </si>
  <si>
    <t>VI</t>
  </si>
  <si>
    <t>NV</t>
  </si>
  <si>
    <t>PC</t>
  </si>
  <si>
    <t>MA</t>
  </si>
  <si>
    <t>tipo</t>
  </si>
  <si>
    <t>select_one_dropdown</t>
  </si>
  <si>
    <t>assistent</t>
  </si>
  <si>
    <t>camp</t>
  </si>
  <si>
    <t>campinfo</t>
  </si>
  <si>
    <t>Don't know</t>
  </si>
  <si>
    <t>Other</t>
  </si>
  <si>
    <t>calculation_name</t>
  </si>
  <si>
    <t>constraint</t>
  </si>
  <si>
    <t>display.constraint_message.text</t>
  </si>
  <si>
    <t>string</t>
  </si>
  <si>
    <t>font-size</t>
  </si>
  <si>
    <t>20pt</t>
  </si>
  <si>
    <t>prompt_type_name</t>
  </si>
  <si>
    <t>elementType</t>
  </si>
  <si>
    <t>custom_date</t>
  </si>
  <si>
    <t>exactdob</t>
  </si>
  <si>
    <t>YesNoU</t>
  </si>
  <si>
    <t xml:space="preserve">Yes </t>
  </si>
  <si>
    <t>inf</t>
  </si>
  <si>
    <t>BA</t>
  </si>
  <si>
    <t>CV</t>
  </si>
  <si>
    <t>FU</t>
  </si>
  <si>
    <t>MD</t>
  </si>
  <si>
    <t>MJ</t>
  </si>
  <si>
    <t>PE</t>
  </si>
  <si>
    <t>MX</t>
  </si>
  <si>
    <t>NA</t>
  </si>
  <si>
    <t>OU</t>
  </si>
  <si>
    <t>FiveYears</t>
  </si>
  <si>
    <t>1 - Mother</t>
  </si>
  <si>
    <t>2 - Father</t>
  </si>
  <si>
    <t>4 - Grandparents</t>
  </si>
  <si>
    <t>5 - Other</t>
  </si>
  <si>
    <t>VI - Card seen</t>
  </si>
  <si>
    <t>NV - Not brought card</t>
  </si>
  <si>
    <t>PC - Lost card</t>
  </si>
  <si>
    <t>1 - Paulo</t>
  </si>
  <si>
    <t>2 - Justino</t>
  </si>
  <si>
    <t>3 - Domingos</t>
  </si>
  <si>
    <t>4 - Lola</t>
  </si>
  <si>
    <t>1 - Scar</t>
  </si>
  <si>
    <t>2 - Ulcer</t>
  </si>
  <si>
    <t>3 - Papule</t>
  </si>
  <si>
    <t>4 - No scar</t>
  </si>
  <si>
    <t>1 - Participated</t>
  </si>
  <si>
    <t>2 - Did not participate</t>
  </si>
  <si>
    <t>3 - Don't know</t>
  </si>
  <si>
    <t>2 - Mother</t>
  </si>
  <si>
    <t>3 - Other</t>
  </si>
  <si>
    <t>BA - Balanta</t>
  </si>
  <si>
    <t>ST</t>
  </si>
  <si>
    <t>LW</t>
  </si>
  <si>
    <t>bcgnsenr</t>
  </si>
  <si>
    <t>bcgnse2nr</t>
  </si>
  <si>
    <t>bcgnse3nr</t>
  </si>
  <si>
    <t>missing</t>
  </si>
  <si>
    <t>default</t>
  </si>
  <si>
    <t>vbcgm</t>
  </si>
  <si>
    <t>vpenta1m</t>
  </si>
  <si>
    <t>vpenta2m</t>
  </si>
  <si>
    <t>vpenta3m</t>
  </si>
  <si>
    <t>Vaccine not given</t>
  </si>
  <si>
    <t>polionasm</t>
  </si>
  <si>
    <t>vp1m</t>
  </si>
  <si>
    <t>vp2m</t>
  </si>
  <si>
    <t>vp3m</t>
  </si>
  <si>
    <t>vpcv1m</t>
  </si>
  <si>
    <t>vpcv2m</t>
  </si>
  <si>
    <t>vpcv3m</t>
  </si>
  <si>
    <t>rox1m</t>
  </si>
  <si>
    <t>rox2m</t>
  </si>
  <si>
    <t>vpinjm</t>
  </si>
  <si>
    <t>vfamm</t>
  </si>
  <si>
    <t>vsar1m</t>
  </si>
  <si>
    <t>FU - Fula</t>
  </si>
  <si>
    <t>MJ - Mandjancu</t>
  </si>
  <si>
    <t>PE - Pepel</t>
  </si>
  <si>
    <t>MX - Mixto</t>
  </si>
  <si>
    <t>OU - Other</t>
  </si>
  <si>
    <t>BE</t>
  </si>
  <si>
    <t>BE - Beafada</t>
  </si>
  <si>
    <t>BI</t>
  </si>
  <si>
    <t>FE</t>
  </si>
  <si>
    <t>FE - Felupe</t>
  </si>
  <si>
    <t>MC</t>
  </si>
  <si>
    <t>MS</t>
  </si>
  <si>
    <t>MS - Mansonca</t>
  </si>
  <si>
    <t>SA</t>
  </si>
  <si>
    <t>display.locale.text.portuguese</t>
  </si>
  <si>
    <t>showContents</t>
  </si>
  <si>
    <t>English</t>
  </si>
  <si>
    <t>Portuguese</t>
  </si>
  <si>
    <t>Portugues</t>
  </si>
  <si>
    <t>portuguese</t>
  </si>
  <si>
    <t>display.title.text.portuguese</t>
  </si>
  <si>
    <t>display.prompt.text.portuguese</t>
  </si>
  <si>
    <t>MC - Mancanha</t>
  </si>
  <si>
    <t>MD - Mandinga</t>
  </si>
  <si>
    <t>SA - Sarakolé</t>
  </si>
  <si>
    <t>Outra</t>
  </si>
  <si>
    <t>OU - Outra</t>
  </si>
  <si>
    <t>5 - Outra</t>
  </si>
  <si>
    <t>1 - Mãe</t>
  </si>
  <si>
    <t>2 - Pai</t>
  </si>
  <si>
    <t>3 - Aunt/uncle</t>
  </si>
  <si>
    <t>display.constraint_message.text.portuguese</t>
  </si>
  <si>
    <t>display.locale.text</t>
  </si>
  <si>
    <t>branch_label</t>
  </si>
  <si>
    <t>inputAttributes.type</t>
  </si>
  <si>
    <t>(now().getTime()-data('dob'))/1000/60/60/24/365&gt;5</t>
  </si>
  <si>
    <t>select_multiple</t>
  </si>
  <si>
    <t>phone</t>
  </si>
  <si>
    <t>Não</t>
  </si>
  <si>
    <t>Sim</t>
  </si>
  <si>
    <t>3 - Outra</t>
  </si>
  <si>
    <t>2 - Mãe</t>
  </si>
  <si>
    <t>1 - Vaccination card</t>
  </si>
  <si>
    <t>1 - Cartão da vacina</t>
  </si>
  <si>
    <t>6 - Criança maior</t>
  </si>
  <si>
    <t>6 - Older child</t>
  </si>
  <si>
    <t>2 - Ulcera (mandita)</t>
  </si>
  <si>
    <t>1 - Cicatriz</t>
  </si>
  <si>
    <t>3 - Cocula (papla fechado)</t>
  </si>
  <si>
    <t>4 - Nada</t>
  </si>
  <si>
    <t>3 - Tia/tio</t>
  </si>
  <si>
    <t>4 - Avo</t>
  </si>
  <si>
    <t>MA - Criança maior</t>
  </si>
  <si>
    <t>MA - Older child</t>
  </si>
  <si>
    <t>CV - Cabo Verdiano</t>
  </si>
  <si>
    <t>5 - Eduardo</t>
  </si>
  <si>
    <t>6 - Miro</t>
  </si>
  <si>
    <t>BCGR</t>
  </si>
  <si>
    <t>18MV</t>
  </si>
  <si>
    <t>QQ</t>
  </si>
  <si>
    <t>PSB</t>
  </si>
  <si>
    <t>IRIPT</t>
  </si>
  <si>
    <t>DDNOVO</t>
  </si>
  <si>
    <t>MV</t>
  </si>
  <si>
    <t>POMS</t>
  </si>
  <si>
    <t>RC</t>
  </si>
  <si>
    <t>TS</t>
  </si>
  <si>
    <t>2DR</t>
  </si>
  <si>
    <t>GE</t>
  </si>
  <si>
    <t>ROTA</t>
  </si>
  <si>
    <t>VA</t>
  </si>
  <si>
    <t>stu3</t>
  </si>
  <si>
    <t>SAME</t>
  </si>
  <si>
    <t>Same date as BCG</t>
  </si>
  <si>
    <t>Same date as PENTA 1</t>
  </si>
  <si>
    <t>PENTA1</t>
  </si>
  <si>
    <t>PENTA2</t>
  </si>
  <si>
    <t>PENTA3</t>
  </si>
  <si>
    <t>Same date as PENTA 3</t>
  </si>
  <si>
    <t>Same date as PENTA 2</t>
  </si>
  <si>
    <t>BCG</t>
  </si>
  <si>
    <t>VAS</t>
  </si>
  <si>
    <t>Same date as VAS (Sarampo 1)</t>
  </si>
  <si>
    <t>Masculino</t>
  </si>
  <si>
    <t>Feminino</t>
  </si>
  <si>
    <t>Não sabe</t>
  </si>
  <si>
    <t>Não tem telefone</t>
  </si>
  <si>
    <t>Não tomou a vacina</t>
  </si>
  <si>
    <t>A mesma data com BCG</t>
  </si>
  <si>
    <t>A mesma data com PENTA1</t>
  </si>
  <si>
    <t>A mesma data com PENTA2</t>
  </si>
  <si>
    <t>A mesma data com PENTA3</t>
  </si>
  <si>
    <t>A mesma data com VAS</t>
  </si>
  <si>
    <t>VI - Cartão visto</t>
  </si>
  <si>
    <t>NV - Não trouxe o cartão</t>
  </si>
  <si>
    <t>PC - Perdeu o cartão</t>
  </si>
  <si>
    <t>1 - Participou</t>
  </si>
  <si>
    <t>2 - Não participou</t>
  </si>
  <si>
    <t>3 - Não sabe</t>
  </si>
  <si>
    <t>inputAttributes.autocomplete</t>
  </si>
  <si>
    <t>VN</t>
  </si>
  <si>
    <t>BI - Bijago</t>
  </si>
  <si>
    <t>No CNO number</t>
  </si>
  <si>
    <t>Não número  CNO</t>
  </si>
  <si>
    <t>comment</t>
  </si>
  <si>
    <t>Check if child is older than 5</t>
  </si>
  <si>
    <t>VN - Card seen and NO vaccines</t>
  </si>
  <si>
    <t>etn1</t>
  </si>
  <si>
    <t>etn2</t>
  </si>
  <si>
    <t>camo</t>
  </si>
  <si>
    <t>VN - Cartão visto, mas sem vacinas registadas</t>
  </si>
  <si>
    <t xml:space="preserve">MA - </t>
  </si>
  <si>
    <t>MI</t>
  </si>
  <si>
    <t xml:space="preserve">MI - </t>
  </si>
  <si>
    <t>MS - Mansoanca</t>
  </si>
  <si>
    <t>MX - Mixted</t>
  </si>
  <si>
    <t>PA</t>
  </si>
  <si>
    <t xml:space="preserve">PA - </t>
  </si>
  <si>
    <t>GE - Geba</t>
  </si>
  <si>
    <t>BM</t>
  </si>
  <si>
    <t>BM - Balante mane</t>
  </si>
  <si>
    <t>NA - Nalu</t>
  </si>
  <si>
    <t>na</t>
  </si>
  <si>
    <t>WO</t>
  </si>
  <si>
    <t>WO - Wolof</t>
  </si>
  <si>
    <t>bairro</t>
  </si>
  <si>
    <t>Bandim II</t>
  </si>
  <si>
    <t>Bandim I</t>
  </si>
  <si>
    <t>Belem</t>
  </si>
  <si>
    <t>Mindera</t>
  </si>
  <si>
    <t>Cuntum I</t>
  </si>
  <si>
    <t>Cuntum II</t>
  </si>
  <si>
    <t>tabz1</t>
  </si>
  <si>
    <t>tabz2</t>
  </si>
  <si>
    <t>tabz3</t>
  </si>
  <si>
    <t>tabz4</t>
  </si>
  <si>
    <t>tabz7</t>
  </si>
  <si>
    <t>tabz9</t>
  </si>
  <si>
    <t>stu</t>
  </si>
  <si>
    <t>inputAttributes.readonly</t>
  </si>
  <si>
    <t>tabz99</t>
  </si>
  <si>
    <t>Has no phone</t>
  </si>
  <si>
    <t>Don't know number</t>
  </si>
  <si>
    <t>reg</t>
  </si>
  <si>
    <t>SAB</t>
  </si>
  <si>
    <t>Oio</t>
  </si>
  <si>
    <t>Biomba</t>
  </si>
  <si>
    <t>Gabu</t>
  </si>
  <si>
    <t>Cacheu</t>
  </si>
  <si>
    <t>Bafata</t>
  </si>
  <si>
    <t>Quinara</t>
  </si>
  <si>
    <t>Tombali</t>
  </si>
  <si>
    <t>Bubaque</t>
  </si>
  <si>
    <t>Bdama</t>
  </si>
  <si>
    <t>NTS</t>
  </si>
  <si>
    <t>NTS - Has no card, some vaccines</t>
  </si>
  <si>
    <t>Unknown date</t>
  </si>
  <si>
    <t>Unknown status</t>
  </si>
  <si>
    <t>isSessionVariable</t>
  </si>
  <si>
    <t>vbcgVI</t>
  </si>
  <si>
    <t>polionasVI</t>
  </si>
  <si>
    <t>vpenta1VI</t>
  </si>
  <si>
    <t>vp1VI</t>
  </si>
  <si>
    <t>vpcv1VI</t>
  </si>
  <si>
    <t>rox1VI</t>
  </si>
  <si>
    <t>vpenta2VI</t>
  </si>
  <si>
    <t>vp2VI</t>
  </si>
  <si>
    <t>vpcv2VI</t>
  </si>
  <si>
    <t>rox2VI</t>
  </si>
  <si>
    <t>vpenta3VI</t>
  </si>
  <si>
    <t>vp3VI</t>
  </si>
  <si>
    <t>vpcv3VI</t>
  </si>
  <si>
    <t>vpinjVI</t>
  </si>
  <si>
    <t>vsar1VI</t>
  </si>
  <si>
    <t>vfamVI</t>
  </si>
  <si>
    <t>cnoq</t>
  </si>
  <si>
    <t>telmaeq</t>
  </si>
  <si>
    <t>telpaiq</t>
  </si>
  <si>
    <t>teloutroq</t>
  </si>
  <si>
    <t>telmaenr</t>
  </si>
  <si>
    <t>telpainr</t>
  </si>
  <si>
    <t>teloutronr</t>
  </si>
  <si>
    <t>etnia1</t>
  </si>
  <si>
    <t>etnia2</t>
  </si>
  <si>
    <t>bcgnses</t>
  </si>
  <si>
    <t>bcgnse2s</t>
  </si>
  <si>
    <t>bcgnse3s</t>
  </si>
  <si>
    <t>camoq</t>
  </si>
  <si>
    <t>NTN - Has no card and no vaccines</t>
  </si>
  <si>
    <t>NTN</t>
  </si>
  <si>
    <t>1966-06-06T00:00:00.000000000</t>
  </si>
  <si>
    <t>1955-05-05T00:00:00.000000000</t>
  </si>
  <si>
    <t>1944-04-04T00:00:00.000000000</t>
  </si>
  <si>
    <t>Inglês</t>
  </si>
  <si>
    <t>Makes the date widget DD/MM/YYYY</t>
  </si>
  <si>
    <t>diagnostic</t>
  </si>
  <si>
    <t>Diagnostic</t>
  </si>
  <si>
    <t>anos</t>
  </si>
  <si>
    <t>bcgmaealt</t>
  </si>
  <si>
    <t>decimal</t>
  </si>
  <si>
    <t>bcgmaelar</t>
  </si>
  <si>
    <t>bcgnse</t>
  </si>
  <si>
    <t>bcgnse2</t>
  </si>
  <si>
    <t>bcgnse3</t>
  </si>
  <si>
    <t>campest</t>
  </si>
  <si>
    <t>campinf</t>
  </si>
  <si>
    <t>cicbcgmae</t>
  </si>
  <si>
    <t>cicbcgtipo</t>
  </si>
  <si>
    <t>ciccriass</t>
  </si>
  <si>
    <t>cichor</t>
  </si>
  <si>
    <t>cicmaeass</t>
  </si>
  <si>
    <t>cicvert</t>
  </si>
  <si>
    <t>cno</t>
  </si>
  <si>
    <t>dias</t>
  </si>
  <si>
    <t>dob</t>
  </si>
  <si>
    <t>esc</t>
  </si>
  <si>
    <t>escola</t>
  </si>
  <si>
    <t>etnia</t>
  </si>
  <si>
    <t>idamae</t>
  </si>
  <si>
    <t>luzhnsm</t>
  </si>
  <si>
    <t>meses</t>
  </si>
  <si>
    <t>nome</t>
  </si>
  <si>
    <t>nomemae</t>
  </si>
  <si>
    <t>nomepai</t>
  </si>
  <si>
    <t>peso</t>
  </si>
  <si>
    <t>polionas</t>
  </si>
  <si>
    <t>project</t>
  </si>
  <si>
    <t>rox1</t>
  </si>
  <si>
    <t>rox2</t>
  </si>
  <si>
    <t>sex</t>
  </si>
  <si>
    <t>tab</t>
  </si>
  <si>
    <t>tabq</t>
  </si>
  <si>
    <t>tabz</t>
  </si>
  <si>
    <t>telmae</t>
  </si>
  <si>
    <t>teloutro</t>
  </si>
  <si>
    <t>telpai</t>
  </si>
  <si>
    <t>tempr</t>
  </si>
  <si>
    <t>vbcg</t>
  </si>
  <si>
    <t>vfam</t>
  </si>
  <si>
    <t>vp1</t>
  </si>
  <si>
    <t>vp2</t>
  </si>
  <si>
    <t>vp3</t>
  </si>
  <si>
    <t>vpcv1</t>
  </si>
  <si>
    <t>vpcv2</t>
  </si>
  <si>
    <t>vpcv3</t>
  </si>
  <si>
    <t>vpenta1</t>
  </si>
  <si>
    <t>vpenta2</t>
  </si>
  <si>
    <t>vpenta3</t>
  </si>
  <si>
    <t>vpinj</t>
  </si>
  <si>
    <t>vsar1</t>
  </si>
  <si>
    <t>diag</t>
  </si>
  <si>
    <t>diag 1</t>
  </si>
  <si>
    <t>diag 2</t>
  </si>
  <si>
    <t>diag 3</t>
  </si>
  <si>
    <t>diag 4</t>
  </si>
  <si>
    <t>diag 5</t>
  </si>
  <si>
    <t>diag 6</t>
  </si>
  <si>
    <t>diag 7</t>
  </si>
  <si>
    <t>diag 8</t>
  </si>
  <si>
    <t>diag 9</t>
  </si>
  <si>
    <t>diag 10</t>
  </si>
  <si>
    <t>prodiag1</t>
  </si>
  <si>
    <t>prodiag2</t>
  </si>
  <si>
    <t>No diagnosis</t>
  </si>
  <si>
    <t>diagNo</t>
  </si>
  <si>
    <t>prodiag1n</t>
  </si>
  <si>
    <t>if</t>
  </si>
  <si>
    <t>data('prodiag1n') !=null</t>
  </si>
  <si>
    <t>assign</t>
  </si>
  <si>
    <t>end if</t>
  </si>
  <si>
    <t>prodiag2n</t>
  </si>
  <si>
    <t>data('prodiag2n') !=null</t>
  </si>
  <si>
    <t>regdate</t>
  </si>
  <si>
    <t>hospitzd</t>
  </si>
  <si>
    <t>smxcau</t>
  </si>
  <si>
    <t>saida</t>
  </si>
  <si>
    <t>hos</t>
  </si>
  <si>
    <t>Consultation only</t>
  </si>
  <si>
    <t>Admitted for observation</t>
  </si>
  <si>
    <t>Hospitalized</t>
  </si>
  <si>
    <t>status</t>
  </si>
  <si>
    <t>Discharged alive</t>
  </si>
  <si>
    <t>Died during admission</t>
  </si>
  <si>
    <t>Left</t>
  </si>
  <si>
    <t>Still admitted</t>
  </si>
  <si>
    <t>saidacom</t>
  </si>
  <si>
    <t>saidana</t>
  </si>
  <si>
    <t>vcartT</t>
  </si>
  <si>
    <t>vcartR</t>
  </si>
  <si>
    <t>dateNA</t>
  </si>
  <si>
    <t>sec</t>
  </si>
  <si>
    <t>camNA</t>
  </si>
  <si>
    <t>Bed unknown</t>
  </si>
  <si>
    <t>defdiag1</t>
  </si>
  <si>
    <t>defdiag2</t>
  </si>
  <si>
    <t>defdiag1n</t>
  </si>
  <si>
    <t>defdiag2n</t>
  </si>
  <si>
    <t>roundq</t>
  </si>
  <si>
    <t>NA - Don't know</t>
  </si>
  <si>
    <t>do section survey</t>
  </si>
  <si>
    <t>goto _finalize</t>
  </si>
  <si>
    <t>skips the finalize screen where the user chooses to save as incomplete or finalized and instead saves as finalized</t>
  </si>
  <si>
    <t>vdcart</t>
  </si>
  <si>
    <t>required</t>
  </si>
  <si>
    <t>campcode</t>
  </si>
  <si>
    <t>troc_cart</t>
  </si>
  <si>
    <t>falh</t>
  </si>
  <si>
    <t>falm</t>
  </si>
  <si>
    <t>gepor</t>
  </si>
  <si>
    <t>geresl</t>
  </si>
  <si>
    <t>hemogli1</t>
  </si>
  <si>
    <t>horainth</t>
  </si>
  <si>
    <t>horaintm</t>
  </si>
  <si>
    <t>leucocito</t>
  </si>
  <si>
    <t>sanguegrp</t>
  </si>
  <si>
    <t>transtot</t>
  </si>
  <si>
    <t>tdr</t>
  </si>
  <si>
    <t>Positive</t>
  </si>
  <si>
    <t>Negative</t>
  </si>
  <si>
    <t>Not performed</t>
  </si>
  <si>
    <t>blood</t>
  </si>
  <si>
    <t>A</t>
  </si>
  <si>
    <t>A+</t>
  </si>
  <si>
    <t>falq</t>
  </si>
  <si>
    <t>hemogli1q</t>
  </si>
  <si>
    <t>horaintq</t>
  </si>
  <si>
    <t>leucocitoq</t>
  </si>
  <si>
    <t>transtotq</t>
  </si>
  <si>
    <t>timeNA</t>
  </si>
  <si>
    <t>Time unknown</t>
  </si>
  <si>
    <t>cnoNA</t>
  </si>
  <si>
    <t>A - Neonatologia</t>
  </si>
  <si>
    <t>B</t>
  </si>
  <si>
    <t>B - Berco</t>
  </si>
  <si>
    <t>C</t>
  </si>
  <si>
    <t>C - Recobre</t>
  </si>
  <si>
    <t>D</t>
  </si>
  <si>
    <t>D - Corridor</t>
  </si>
  <si>
    <t>E</t>
  </si>
  <si>
    <t>E - Isolamento</t>
  </si>
  <si>
    <t>F</t>
  </si>
  <si>
    <t>F - Recobre MSF</t>
  </si>
  <si>
    <t>G</t>
  </si>
  <si>
    <t>G - Gastro</t>
  </si>
  <si>
    <t>M</t>
  </si>
  <si>
    <t>M - Miscalanea</t>
  </si>
  <si>
    <t>N</t>
  </si>
  <si>
    <t>N - Creni</t>
  </si>
  <si>
    <t>O</t>
  </si>
  <si>
    <t>O - Observacao</t>
  </si>
  <si>
    <t>R</t>
  </si>
  <si>
    <t>R - Respiratoria</t>
  </si>
  <si>
    <t>U</t>
  </si>
  <si>
    <t>U - UCIP</t>
  </si>
  <si>
    <t>W</t>
  </si>
  <si>
    <t>W - Wambo</t>
  </si>
  <si>
    <t>NA - Não sabe</t>
  </si>
  <si>
    <t>cam1</t>
  </si>
  <si>
    <t>sec1</t>
  </si>
  <si>
    <t>cam1na</t>
  </si>
  <si>
    <t>roundsdateinit</t>
  </si>
  <si>
    <t>roundsdatelate</t>
  </si>
  <si>
    <t>initroundcom</t>
  </si>
  <si>
    <t>dbf</t>
  </si>
  <si>
    <t>campdata</t>
  </si>
  <si>
    <t>dataciccri</t>
  </si>
  <si>
    <t>datacicmae</t>
  </si>
  <si>
    <t>geresli</t>
  </si>
  <si>
    <t>malq</t>
  </si>
  <si>
    <t>A-</t>
  </si>
  <si>
    <t>B+</t>
  </si>
  <si>
    <t>B-</t>
  </si>
  <si>
    <t>AB+</t>
  </si>
  <si>
    <t>AB-</t>
  </si>
  <si>
    <t>O+</t>
  </si>
  <si>
    <t>O-</t>
  </si>
  <si>
    <t>mal</t>
  </si>
  <si>
    <t>defdiag3</t>
  </si>
  <si>
    <t>defdiag3n</t>
  </si>
  <si>
    <t>sanguegrpi</t>
  </si>
  <si>
    <t>sanguegrpq</t>
  </si>
  <si>
    <t>prodiag3</t>
  </si>
  <si>
    <t>prodiag3n</t>
  </si>
  <si>
    <t>data('prodiag3n') !=null</t>
  </si>
  <si>
    <t>csobs</t>
  </si>
  <si>
    <t>semanes</t>
  </si>
  <si>
    <t>bloodNA</t>
  </si>
  <si>
    <t>maeq</t>
  </si>
  <si>
    <t>exactdob2</t>
  </si>
  <si>
    <t>sab</t>
  </si>
  <si>
    <t>Ajuda</t>
  </si>
  <si>
    <t>Antula</t>
  </si>
  <si>
    <t>Bairro Militar</t>
  </si>
  <si>
    <t>Bandim</t>
  </si>
  <si>
    <t>Belém</t>
  </si>
  <si>
    <t>Centro</t>
  </si>
  <si>
    <t>Contum</t>
  </si>
  <si>
    <t>Gã Beafada</t>
  </si>
  <si>
    <t>Luanda</t>
  </si>
  <si>
    <t>Missará</t>
  </si>
  <si>
    <t>Pefine</t>
  </si>
  <si>
    <t>Plaque</t>
  </si>
  <si>
    <t>Quelélé</t>
  </si>
  <si>
    <t>Santa Luzia</t>
  </si>
  <si>
    <t>bairroreg</t>
  </si>
  <si>
    <t>Admission diagnosis 1</t>
  </si>
  <si>
    <t>Diagnóstico de admissão 1</t>
  </si>
  <si>
    <t>Diagnóstico de admissão 3</t>
  </si>
  <si>
    <t>Diagnóstico de admissão 2</t>
  </si>
  <si>
    <t>Admission diagnosis 2</t>
  </si>
  <si>
    <t>Admission diagnosis 3</t>
  </si>
  <si>
    <t>asstriagem</t>
  </si>
  <si>
    <t>dbfass</t>
  </si>
  <si>
    <t>assinitrounds</t>
  </si>
  <si>
    <t>asslaterounds</t>
  </si>
  <si>
    <t>pediatria</t>
  </si>
  <si>
    <t>NTN - Não tem cartão e não tem vacinas</t>
  </si>
  <si>
    <t>NTS - Não tem cartão, mas tem vacinas</t>
  </si>
  <si>
    <t>Data desconhecida</t>
  </si>
  <si>
    <t>Status desconhecido</t>
  </si>
  <si>
    <t>Não sabe o número</t>
  </si>
  <si>
    <t>Apenas consulta</t>
  </si>
  <si>
    <t>Admitido para observação</t>
  </si>
  <si>
    <t>Incrustado</t>
  </si>
  <si>
    <t>Nenhum diagnóstico</t>
  </si>
  <si>
    <t>Ainda admitido</t>
  </si>
  <si>
    <t>Viveu descarregado</t>
  </si>
  <si>
    <t>Morreu durante a admissão</t>
  </si>
  <si>
    <t>Deixou</t>
  </si>
  <si>
    <t>Cama desconhecida</t>
  </si>
  <si>
    <t>Positivo</t>
  </si>
  <si>
    <t>Negativo</t>
  </si>
  <si>
    <t>Não realizado</t>
  </si>
  <si>
    <t>Tempo desconhecido</t>
  </si>
  <si>
    <t>Is the child hospitalized?</t>
  </si>
  <si>
    <t>A criança está hospitalizada?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</si>
</sst>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222222"/>
      <name val="Arial"/>
      <family val="2"/>
    </font>
    <font>
      <sz val="11"/>
      <color rgb="FF40404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/>
  </cellStyleXfs>
  <cellXfs count="29">
    <xf numFmtId="0" fontId="0" fillId="0" borderId="0" xfId="0"/>
    <xf numFmtId="164" fontId="1" fillId="0" borderId="0" xfId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14" fontId="4" fillId="4" borderId="0" xfId="0" applyNumberFormat="1" applyFont="1" applyFill="1"/>
    <xf numFmtId="14" fontId="4" fillId="2" borderId="0" xfId="0" applyNumberFormat="1" applyFont="1" applyFill="1"/>
    <xf numFmtId="0" fontId="0" fillId="5" borderId="0" xfId="0" applyFill="1"/>
    <xf numFmtId="164" fontId="1" fillId="5" borderId="0" xfId="1" applyFill="1"/>
    <xf numFmtId="0" fontId="0" fillId="6" borderId="0" xfId="0" applyFill="1"/>
    <xf numFmtId="164" fontId="1" fillId="6" borderId="0" xfId="1" applyFill="1"/>
    <xf numFmtId="0" fontId="0" fillId="7" borderId="0" xfId="0" applyFill="1"/>
    <xf numFmtId="0" fontId="0" fillId="8" borderId="0" xfId="0" applyFill="1"/>
    <xf numFmtId="164" fontId="1" fillId="8" borderId="0" xfId="1" applyFill="1"/>
    <xf numFmtId="164" fontId="1" fillId="9" borderId="0" xfId="1" applyFill="1"/>
    <xf numFmtId="0" fontId="0" fillId="9" borderId="0" xfId="0" applyFill="1"/>
    <xf numFmtId="0" fontId="0" fillId="10" borderId="0" xfId="0" applyFill="1"/>
    <xf numFmtId="0" fontId="0" fillId="0" borderId="1" xfId="0" applyBorder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2" borderId="0" xfId="0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15" borderId="0" xfId="0" applyFill="1"/>
    <xf numFmtId="0" fontId="0" fillId="16" borderId="0" xfId="0" applyFill="1"/>
  </cellXfs>
  <cellStyles count="2">
    <cellStyle name="Excel Built-in Normal" xfId="1" xr:uid="{B24E2DBD-C98B-43BE-8700-82C21F1CBFF5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8E722-904A-4C89-94AE-50148C5710EF}">
  <dimension ref="A1:D3"/>
  <sheetViews>
    <sheetView workbookViewId="0">
      <selection activeCell="B7" sqref="B7"/>
    </sheetView>
  </sheetViews>
  <sheetFormatPr defaultRowHeight="15" x14ac:dyDescent="0.25"/>
  <cols>
    <col min="1" max="1" width="31.42578125" customWidth="1"/>
    <col min="2" max="2" width="8.7109375" customWidth="1"/>
    <col min="3" max="3" width="22.28515625" customWidth="1"/>
    <col min="4" max="4" width="53.140625" customWidth="1"/>
  </cols>
  <sheetData>
    <row r="1" spans="1:4" x14ac:dyDescent="0.25">
      <c r="A1" s="2" t="s">
        <v>25</v>
      </c>
      <c r="B1" s="2" t="s">
        <v>7</v>
      </c>
      <c r="C1" s="2" t="s">
        <v>12</v>
      </c>
      <c r="D1" s="2" t="s">
        <v>24</v>
      </c>
    </row>
    <row r="2" spans="1:4" x14ac:dyDescent="0.25">
      <c r="A2" s="2" t="s">
        <v>408</v>
      </c>
      <c r="B2" s="2"/>
      <c r="C2" s="2"/>
      <c r="D2" s="2"/>
    </row>
    <row r="3" spans="1:4" ht="30" x14ac:dyDescent="0.25">
      <c r="A3" s="2" t="s">
        <v>409</v>
      </c>
      <c r="B3" s="2"/>
      <c r="C3" s="2"/>
      <c r="D3" s="2" t="s">
        <v>410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B3" sqref="B3"/>
    </sheetView>
  </sheetViews>
  <sheetFormatPr defaultRowHeight="15" x14ac:dyDescent="0.25"/>
  <cols>
    <col min="1" max="1" width="13.28515625" bestFit="1" customWidth="1"/>
    <col min="2" max="2" width="10.5703125" bestFit="1" customWidth="1"/>
    <col min="3" max="3" width="23.140625" bestFit="1" customWidth="1"/>
    <col min="4" max="4" width="27" bestFit="1" customWidth="1"/>
    <col min="5" max="5" width="24.7109375" bestFit="1" customWidth="1"/>
    <col min="6" max="6" width="28.5703125" bestFit="1" customWidth="1"/>
    <col min="7" max="7" width="16.42578125" style="2" customWidth="1"/>
  </cols>
  <sheetData>
    <row r="1" spans="1:7" x14ac:dyDescent="0.25">
      <c r="A1" t="s">
        <v>0</v>
      </c>
      <c r="B1" t="s">
        <v>5</v>
      </c>
      <c r="C1" t="s">
        <v>6</v>
      </c>
      <c r="D1" t="s">
        <v>129</v>
      </c>
      <c r="E1" t="s">
        <v>141</v>
      </c>
      <c r="F1" t="s">
        <v>123</v>
      </c>
      <c r="G1" s="2" t="s">
        <v>124</v>
      </c>
    </row>
    <row r="2" spans="1:7" x14ac:dyDescent="0.25">
      <c r="A2" t="s">
        <v>1</v>
      </c>
      <c r="B2" t="s">
        <v>304</v>
      </c>
    </row>
    <row r="3" spans="1:7" x14ac:dyDescent="0.25">
      <c r="A3" t="s">
        <v>2</v>
      </c>
      <c r="B3">
        <v>20190404</v>
      </c>
    </row>
    <row r="4" spans="1:7" x14ac:dyDescent="0.25">
      <c r="A4" t="s">
        <v>3</v>
      </c>
      <c r="B4" t="s">
        <v>524</v>
      </c>
    </row>
    <row r="5" spans="1:7" x14ac:dyDescent="0.25">
      <c r="A5" t="s">
        <v>4</v>
      </c>
      <c r="C5" t="s">
        <v>305</v>
      </c>
      <c r="D5" t="s">
        <v>305</v>
      </c>
      <c r="G5" s="2" t="b">
        <v>0</v>
      </c>
    </row>
    <row r="6" spans="1:7" x14ac:dyDescent="0.25">
      <c r="A6" s="2" t="s">
        <v>45</v>
      </c>
      <c r="B6" s="2" t="s">
        <v>46</v>
      </c>
    </row>
    <row r="7" spans="1:7" x14ac:dyDescent="0.25">
      <c r="A7" t="s">
        <v>91</v>
      </c>
      <c r="E7" t="s">
        <v>125</v>
      </c>
      <c r="F7" t="s">
        <v>302</v>
      </c>
    </row>
    <row r="8" spans="1:7" x14ac:dyDescent="0.25">
      <c r="A8" t="s">
        <v>128</v>
      </c>
      <c r="E8" t="s">
        <v>126</v>
      </c>
      <c r="F8" t="s">
        <v>127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902AA-ED11-47DF-B8BC-39F5B6F88EDF}">
  <dimension ref="A1:Q1256"/>
  <sheetViews>
    <sheetView tabSelected="1" workbookViewId="0">
      <pane ySplit="1" topLeftCell="A2" activePane="bottomLeft" state="frozen"/>
      <selection pane="bottomLeft" activeCell="H4" sqref="H4"/>
    </sheetView>
  </sheetViews>
  <sheetFormatPr defaultRowHeight="15" x14ac:dyDescent="0.25"/>
  <cols>
    <col min="1" max="1" width="12.42578125" bestFit="1" customWidth="1"/>
    <col min="2" max="2" width="12.85546875" bestFit="1" customWidth="1"/>
    <col min="3" max="3" width="24.5703125" bestFit="1" customWidth="1"/>
    <col min="4" max="4" width="21.140625" bestFit="1" customWidth="1"/>
    <col min="5" max="5" width="10.42578125" bestFit="1" customWidth="1"/>
    <col min="6" max="6" width="11.42578125" bestFit="1" customWidth="1"/>
    <col min="7" max="7" width="32.42578125" customWidth="1"/>
    <col min="8" max="8" width="30.85546875" customWidth="1"/>
    <col min="9" max="9" width="24.28515625" customWidth="1"/>
    <col min="10" max="10" width="30.28515625" customWidth="1"/>
    <col min="11" max="11" width="41.28515625" bestFit="1" customWidth="1"/>
    <col min="12" max="12" width="14.42578125" bestFit="1" customWidth="1"/>
    <col min="13" max="13" width="14.42578125" customWidth="1"/>
    <col min="14" max="14" width="19.5703125" bestFit="1" customWidth="1"/>
    <col min="15" max="15" width="23.5703125" bestFit="1" customWidth="1"/>
    <col min="16" max="16" width="14.42578125" customWidth="1"/>
    <col min="17" max="17" width="17.42578125" bestFit="1" customWidth="1"/>
  </cols>
  <sheetData>
    <row r="1" spans="1:17" ht="16.7" customHeight="1" x14ac:dyDescent="0.25">
      <c r="A1" t="s">
        <v>142</v>
      </c>
      <c r="B1" t="s">
        <v>25</v>
      </c>
      <c r="C1" t="s">
        <v>26</v>
      </c>
      <c r="D1" t="s">
        <v>7</v>
      </c>
      <c r="E1" t="s">
        <v>10</v>
      </c>
      <c r="F1" t="s">
        <v>11</v>
      </c>
      <c r="G1" t="s">
        <v>12</v>
      </c>
      <c r="H1" t="s">
        <v>130</v>
      </c>
      <c r="I1" t="s">
        <v>42</v>
      </c>
      <c r="J1" t="s">
        <v>43</v>
      </c>
      <c r="K1" t="s">
        <v>140</v>
      </c>
      <c r="L1" t="s">
        <v>27</v>
      </c>
      <c r="M1" t="s">
        <v>412</v>
      </c>
      <c r="N1" s="4" t="s">
        <v>143</v>
      </c>
      <c r="O1" s="4" t="s">
        <v>248</v>
      </c>
      <c r="P1" s="4" t="s">
        <v>208</v>
      </c>
      <c r="Q1" t="s">
        <v>24</v>
      </c>
    </row>
    <row r="2" spans="1:17" x14ac:dyDescent="0.25">
      <c r="B2" t="s">
        <v>17</v>
      </c>
    </row>
    <row r="3" spans="1:17" x14ac:dyDescent="0.25">
      <c r="D3" t="s">
        <v>9</v>
      </c>
      <c r="E3" t="s">
        <v>28</v>
      </c>
      <c r="F3" t="s">
        <v>382</v>
      </c>
      <c r="G3" t="s">
        <v>543</v>
      </c>
      <c r="H3" t="s">
        <v>544</v>
      </c>
    </row>
    <row r="4" spans="1:17" x14ac:dyDescent="0.25">
      <c r="B4" t="s">
        <v>18</v>
      </c>
    </row>
    <row r="5" spans="1:17" ht="16.7" customHeight="1" x14ac:dyDescent="0.25">
      <c r="B5" t="s">
        <v>17</v>
      </c>
    </row>
    <row r="6" spans="1:17" ht="16.7" customHeight="1" x14ac:dyDescent="0.25">
      <c r="D6" t="s">
        <v>35</v>
      </c>
      <c r="E6" t="s">
        <v>359</v>
      </c>
      <c r="F6" t="s">
        <v>370</v>
      </c>
      <c r="G6" t="s">
        <v>514</v>
      </c>
      <c r="H6" t="s">
        <v>515</v>
      </c>
    </row>
    <row r="7" spans="1:17" ht="16.7" customHeight="1" x14ac:dyDescent="0.25">
      <c r="D7" t="s">
        <v>145</v>
      </c>
      <c r="E7" t="s">
        <v>373</v>
      </c>
      <c r="F7" t="s">
        <v>374</v>
      </c>
    </row>
    <row r="8" spans="1:17" ht="16.7" customHeight="1" x14ac:dyDescent="0.25">
      <c r="B8" t="s">
        <v>375</v>
      </c>
      <c r="C8" t="s">
        <v>376</v>
      </c>
    </row>
    <row r="9" spans="1:17" ht="16.7" customHeight="1" x14ac:dyDescent="0.25">
      <c r="D9" t="s">
        <v>377</v>
      </c>
      <c r="F9" t="s">
        <v>370</v>
      </c>
      <c r="L9">
        <v>9999</v>
      </c>
    </row>
    <row r="10" spans="1:17" ht="16.7" customHeight="1" x14ac:dyDescent="0.25">
      <c r="B10" t="s">
        <v>378</v>
      </c>
    </row>
    <row r="11" spans="1:17" ht="16.7" customHeight="1" x14ac:dyDescent="0.25">
      <c r="D11" t="s">
        <v>35</v>
      </c>
      <c r="E11" t="s">
        <v>359</v>
      </c>
      <c r="F11" t="s">
        <v>371</v>
      </c>
      <c r="G11" t="s">
        <v>518</v>
      </c>
      <c r="H11" t="s">
        <v>517</v>
      </c>
    </row>
    <row r="12" spans="1:17" ht="16.7" customHeight="1" x14ac:dyDescent="0.25">
      <c r="D12" t="s">
        <v>145</v>
      </c>
      <c r="E12" t="s">
        <v>373</v>
      </c>
      <c r="F12" t="s">
        <v>379</v>
      </c>
    </row>
    <row r="13" spans="1:17" ht="16.7" customHeight="1" x14ac:dyDescent="0.25">
      <c r="B13" t="s">
        <v>375</v>
      </c>
      <c r="C13" t="s">
        <v>380</v>
      </c>
    </row>
    <row r="14" spans="1:17" ht="16.7" customHeight="1" x14ac:dyDescent="0.25">
      <c r="D14" t="s">
        <v>377</v>
      </c>
      <c r="F14" t="s">
        <v>371</v>
      </c>
      <c r="L14">
        <v>9999</v>
      </c>
    </row>
    <row r="15" spans="1:17" ht="16.7" customHeight="1" x14ac:dyDescent="0.25">
      <c r="B15" t="s">
        <v>378</v>
      </c>
    </row>
    <row r="16" spans="1:17" ht="16.7" customHeight="1" x14ac:dyDescent="0.25">
      <c r="D16" t="s">
        <v>35</v>
      </c>
      <c r="E16" t="s">
        <v>359</v>
      </c>
      <c r="F16" t="s">
        <v>490</v>
      </c>
      <c r="G16" t="s">
        <v>519</v>
      </c>
      <c r="H16" t="s">
        <v>516</v>
      </c>
    </row>
    <row r="17" spans="2:12" ht="16.7" customHeight="1" x14ac:dyDescent="0.25">
      <c r="D17" t="s">
        <v>145</v>
      </c>
      <c r="E17" t="s">
        <v>373</v>
      </c>
      <c r="F17" t="s">
        <v>491</v>
      </c>
    </row>
    <row r="18" spans="2:12" ht="16.7" customHeight="1" x14ac:dyDescent="0.25">
      <c r="B18" t="s">
        <v>375</v>
      </c>
      <c r="C18" t="s">
        <v>492</v>
      </c>
    </row>
    <row r="19" spans="2:12" ht="16.7" customHeight="1" x14ac:dyDescent="0.25">
      <c r="D19" t="s">
        <v>377</v>
      </c>
      <c r="F19" t="s">
        <v>490</v>
      </c>
      <c r="L19">
        <v>9999</v>
      </c>
    </row>
    <row r="20" spans="2:12" ht="16.7" customHeight="1" x14ac:dyDescent="0.25">
      <c r="B20" t="s">
        <v>378</v>
      </c>
    </row>
    <row r="21" spans="2:12" x14ac:dyDescent="0.25">
      <c r="B21" t="s">
        <v>18</v>
      </c>
    </row>
    <row r="23" spans="2:12" ht="16.7" customHeight="1" x14ac:dyDescent="0.25"/>
    <row r="24" spans="2:12" ht="16.7" customHeight="1" x14ac:dyDescent="0.25"/>
    <row r="25" spans="2:12" ht="16.7" customHeight="1" x14ac:dyDescent="0.25"/>
    <row r="26" spans="2:12" ht="16.7" customHeight="1" x14ac:dyDescent="0.25"/>
    <row r="27" spans="2:12" ht="16.7" customHeight="1" x14ac:dyDescent="0.25"/>
    <row r="28" spans="2:12" ht="16.7" customHeight="1" x14ac:dyDescent="0.25"/>
    <row r="29" spans="2:12" ht="16.7" customHeight="1" x14ac:dyDescent="0.25"/>
    <row r="30" spans="2:12" ht="16.7" customHeight="1" x14ac:dyDescent="0.25"/>
    <row r="31" spans="2:12" ht="16.7" customHeight="1" x14ac:dyDescent="0.25"/>
    <row r="32" spans="2:12" ht="16.7" customHeight="1" x14ac:dyDescent="0.25"/>
    <row r="33" ht="16.7" customHeight="1" x14ac:dyDescent="0.25"/>
    <row r="34" ht="16.7" customHeight="1" x14ac:dyDescent="0.25"/>
    <row r="35" ht="16.7" customHeight="1" x14ac:dyDescent="0.25"/>
    <row r="36" ht="16.5" customHeight="1" x14ac:dyDescent="0.25"/>
    <row r="37" ht="16.7" customHeight="1" x14ac:dyDescent="0.25"/>
    <row r="38" ht="16.7" customHeight="1" x14ac:dyDescent="0.25"/>
    <row r="39" ht="16.7" customHeight="1" x14ac:dyDescent="0.25"/>
    <row r="40" ht="16.7" customHeight="1" x14ac:dyDescent="0.25"/>
    <row r="41" ht="16.7" customHeight="1" x14ac:dyDescent="0.25"/>
    <row r="42" ht="16.7" customHeight="1" x14ac:dyDescent="0.25"/>
    <row r="43" ht="16.7" customHeight="1" x14ac:dyDescent="0.25"/>
    <row r="44" ht="16.7" customHeight="1" x14ac:dyDescent="0.25"/>
    <row r="45" ht="16.7" customHeight="1" x14ac:dyDescent="0.25"/>
    <row r="46" ht="16.7" customHeight="1" x14ac:dyDescent="0.25"/>
    <row r="47" ht="16.7" customHeight="1" x14ac:dyDescent="0.25"/>
    <row r="48" ht="16.7" customHeight="1" x14ac:dyDescent="0.25"/>
    <row r="49" ht="16.7" customHeight="1" x14ac:dyDescent="0.25"/>
    <row r="50" ht="16.7" customHeight="1" x14ac:dyDescent="0.25"/>
    <row r="51" ht="16.7" customHeight="1" x14ac:dyDescent="0.25"/>
    <row r="52" ht="16.7" customHeight="1" x14ac:dyDescent="0.25"/>
    <row r="53" ht="16.7" customHeight="1" x14ac:dyDescent="0.25"/>
    <row r="54" ht="16.7" customHeight="1" x14ac:dyDescent="0.25"/>
    <row r="55" ht="16.7" customHeight="1" x14ac:dyDescent="0.25"/>
    <row r="56" ht="16.7" customHeight="1" x14ac:dyDescent="0.25"/>
    <row r="57" ht="16.7" customHeight="1" x14ac:dyDescent="0.25"/>
    <row r="66" ht="16.7" customHeight="1" x14ac:dyDescent="0.25"/>
    <row r="148" spans="9:9" x14ac:dyDescent="0.25">
      <c r="I148" s="3"/>
    </row>
    <row r="149" spans="9:9" x14ac:dyDescent="0.25">
      <c r="I149" s="3"/>
    </row>
    <row r="150" spans="9:9" x14ac:dyDescent="0.25">
      <c r="I150" s="3"/>
    </row>
    <row r="151" spans="9:9" x14ac:dyDescent="0.25">
      <c r="I151" s="3"/>
    </row>
    <row r="152" spans="9:9" x14ac:dyDescent="0.25">
      <c r="I152" s="3"/>
    </row>
    <row r="153" spans="9:9" x14ac:dyDescent="0.25">
      <c r="I153" s="3"/>
    </row>
    <row r="154" spans="9:9" x14ac:dyDescent="0.25">
      <c r="I154" s="3"/>
    </row>
    <row r="155" spans="9:9" x14ac:dyDescent="0.25">
      <c r="I155" s="3"/>
    </row>
    <row r="156" spans="9:9" x14ac:dyDescent="0.25">
      <c r="I156" s="3"/>
    </row>
    <row r="157" spans="9:9" x14ac:dyDescent="0.25">
      <c r="I157" s="3"/>
    </row>
    <row r="158" spans="9:9" x14ac:dyDescent="0.25">
      <c r="I158" s="3"/>
    </row>
    <row r="159" spans="9:9" x14ac:dyDescent="0.25">
      <c r="I159" s="3"/>
    </row>
    <row r="160" spans="9:9" x14ac:dyDescent="0.25">
      <c r="I160" s="3"/>
    </row>
    <row r="161" spans="9:13" x14ac:dyDescent="0.25">
      <c r="I161" s="3"/>
    </row>
    <row r="162" spans="9:13" x14ac:dyDescent="0.25">
      <c r="M162" s="1"/>
    </row>
    <row r="163" spans="9:13" x14ac:dyDescent="0.25">
      <c r="I163" s="3"/>
    </row>
    <row r="164" spans="9:13" x14ac:dyDescent="0.25">
      <c r="I164" s="3"/>
      <c r="M164" s="1"/>
    </row>
    <row r="165" spans="9:13" x14ac:dyDescent="0.25">
      <c r="I165" s="3"/>
      <c r="M165" s="1"/>
    </row>
    <row r="166" spans="9:13" x14ac:dyDescent="0.25">
      <c r="I166" s="3"/>
      <c r="M166" s="1"/>
    </row>
    <row r="167" spans="9:13" x14ac:dyDescent="0.25">
      <c r="I167" s="3"/>
      <c r="M167" s="1"/>
    </row>
    <row r="168" spans="9:13" x14ac:dyDescent="0.25">
      <c r="I168" s="3"/>
      <c r="M168" s="1"/>
    </row>
    <row r="169" spans="9:13" x14ac:dyDescent="0.25">
      <c r="I169" s="3"/>
      <c r="M169" s="1"/>
    </row>
    <row r="170" spans="9:13" x14ac:dyDescent="0.25">
      <c r="I170" s="3"/>
      <c r="M170" s="1"/>
    </row>
    <row r="171" spans="9:13" x14ac:dyDescent="0.25">
      <c r="I171" s="3"/>
      <c r="M171" s="1"/>
    </row>
    <row r="172" spans="9:13" x14ac:dyDescent="0.25">
      <c r="I172" s="3"/>
      <c r="M172" s="1"/>
    </row>
    <row r="173" spans="9:13" x14ac:dyDescent="0.25">
      <c r="I173" s="3"/>
      <c r="M173" s="1"/>
    </row>
    <row r="174" spans="9:13" x14ac:dyDescent="0.25">
      <c r="M174" s="1"/>
    </row>
    <row r="175" spans="9:13" ht="16.7" customHeight="1" x14ac:dyDescent="0.25">
      <c r="M175" s="1"/>
    </row>
    <row r="176" spans="9:13" ht="16.7" customHeight="1" x14ac:dyDescent="0.25">
      <c r="M176" s="1"/>
    </row>
    <row r="177" spans="5:16" ht="16.7" customHeight="1" x14ac:dyDescent="0.25">
      <c r="M177" s="1"/>
    </row>
    <row r="178" spans="5:16" x14ac:dyDescent="0.25">
      <c r="F178" s="1"/>
      <c r="M178" s="1"/>
    </row>
    <row r="179" spans="5:16" ht="16.7" customHeight="1" x14ac:dyDescent="0.25">
      <c r="M179" s="1"/>
    </row>
    <row r="181" spans="5:16" x14ac:dyDescent="0.25">
      <c r="F181" s="1"/>
      <c r="G181" s="1"/>
      <c r="H181" s="1"/>
      <c r="I181" s="1"/>
      <c r="J181" s="1"/>
      <c r="K181" s="1"/>
      <c r="L181" s="1"/>
      <c r="N181" s="1"/>
      <c r="O181" s="1"/>
      <c r="P181" s="1"/>
    </row>
    <row r="183" spans="5:16" x14ac:dyDescent="0.25">
      <c r="E183" s="1"/>
      <c r="F183" s="1"/>
      <c r="G183" s="1"/>
      <c r="H183" s="1"/>
      <c r="I183" s="1"/>
      <c r="J183" s="1"/>
      <c r="K183" s="1"/>
      <c r="L183" s="1"/>
      <c r="N183" s="1"/>
      <c r="O183" s="1"/>
      <c r="P183" s="1"/>
    </row>
    <row r="184" spans="5:16" x14ac:dyDescent="0.25">
      <c r="E184" s="1"/>
      <c r="F184" s="1"/>
      <c r="G184" s="1"/>
      <c r="H184" s="1"/>
      <c r="I184" s="1"/>
      <c r="J184" s="1"/>
      <c r="K184" s="1"/>
      <c r="L184" s="1"/>
      <c r="N184" s="1"/>
      <c r="O184" s="1"/>
      <c r="P184" s="1"/>
    </row>
    <row r="185" spans="5:16" x14ac:dyDescent="0.25">
      <c r="F185" s="1"/>
      <c r="G185" s="1"/>
      <c r="H185" s="1"/>
      <c r="I185" s="1"/>
      <c r="J185" s="1"/>
      <c r="K185" s="1"/>
      <c r="L185" s="1"/>
      <c r="N185" s="1"/>
      <c r="O185" s="1"/>
      <c r="P185" s="1"/>
    </row>
    <row r="186" spans="5:16" x14ac:dyDescent="0.25">
      <c r="F186" s="1"/>
      <c r="G186" s="1"/>
      <c r="H186" s="1"/>
      <c r="I186" s="1"/>
      <c r="J186" s="1"/>
      <c r="K186" s="1"/>
      <c r="L186" s="1"/>
      <c r="N186" s="1"/>
      <c r="O186" s="1"/>
      <c r="P186" s="1"/>
    </row>
    <row r="187" spans="5:16" x14ac:dyDescent="0.25">
      <c r="F187" s="1"/>
      <c r="G187" s="1"/>
      <c r="H187" s="1"/>
      <c r="I187" s="1"/>
      <c r="J187" s="1"/>
      <c r="K187" s="1"/>
      <c r="L187" s="1"/>
      <c r="N187" s="1"/>
      <c r="O187" s="1"/>
      <c r="P187" s="1"/>
    </row>
    <row r="188" spans="5:16" x14ac:dyDescent="0.25">
      <c r="F188" s="1"/>
      <c r="G188" s="1"/>
      <c r="H188" s="1"/>
      <c r="I188" s="1"/>
      <c r="J188" s="1"/>
      <c r="K188" s="1"/>
      <c r="L188" s="1"/>
      <c r="N188" s="1"/>
      <c r="O188" s="1"/>
      <c r="P188" s="1"/>
    </row>
    <row r="189" spans="5:16" x14ac:dyDescent="0.25">
      <c r="F189" s="1"/>
      <c r="G189" s="1"/>
      <c r="H189" s="1"/>
      <c r="I189" s="1"/>
      <c r="J189" s="1"/>
      <c r="K189" s="1"/>
      <c r="L189" s="1"/>
      <c r="N189" s="1"/>
      <c r="O189" s="1"/>
      <c r="P189" s="1"/>
    </row>
    <row r="190" spans="5:16" x14ac:dyDescent="0.25">
      <c r="F190" s="1"/>
      <c r="G190" s="1"/>
      <c r="H190" s="1"/>
      <c r="I190" s="1"/>
      <c r="J190" s="1"/>
      <c r="K190" s="1"/>
      <c r="L190" s="1"/>
      <c r="N190" s="1"/>
      <c r="O190" s="1"/>
      <c r="P190" s="1"/>
    </row>
    <row r="191" spans="5:16" x14ac:dyDescent="0.25">
      <c r="F191" s="1"/>
      <c r="G191" s="1"/>
      <c r="H191" s="1"/>
      <c r="I191" s="1"/>
      <c r="J191" s="1"/>
      <c r="K191" s="1"/>
      <c r="L191" s="1"/>
      <c r="N191" s="1"/>
      <c r="O191" s="1"/>
      <c r="P191" s="1"/>
    </row>
    <row r="192" spans="5:16" x14ac:dyDescent="0.25"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5:16" x14ac:dyDescent="0.25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5:16" x14ac:dyDescent="0.25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5:16" x14ac:dyDescent="0.25"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5:16" x14ac:dyDescent="0.25"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5:16" x14ac:dyDescent="0.25"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spans="5:16" x14ac:dyDescent="0.25"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spans="5:16" x14ac:dyDescent="0.25">
      <c r="M199" s="1"/>
    </row>
    <row r="202" spans="5:16" x14ac:dyDescent="0.25">
      <c r="M202" s="1"/>
    </row>
    <row r="203" spans="5:16" x14ac:dyDescent="0.25">
      <c r="M203" s="1"/>
    </row>
    <row r="204" spans="5:16" x14ac:dyDescent="0.25">
      <c r="M204" s="1"/>
    </row>
    <row r="205" spans="5:16" x14ac:dyDescent="0.25">
      <c r="M205" s="1"/>
    </row>
    <row r="206" spans="5:16" x14ac:dyDescent="0.25">
      <c r="M206" s="1"/>
    </row>
    <row r="207" spans="5:16" x14ac:dyDescent="0.25">
      <c r="M207" s="1"/>
    </row>
    <row r="208" spans="5:16" x14ac:dyDescent="0.25">
      <c r="M208" s="1"/>
    </row>
    <row r="209" spans="6:17" x14ac:dyDescent="0.25">
      <c r="M209" s="1"/>
    </row>
    <row r="211" spans="6:17" x14ac:dyDescent="0.25"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6:17" x14ac:dyDescent="0.25"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6:17" x14ac:dyDescent="0.25"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6:17" x14ac:dyDescent="0.25"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6:17" x14ac:dyDescent="0.25"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6:17" x14ac:dyDescent="0.25"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6:17" x14ac:dyDescent="0.25"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6:17" x14ac:dyDescent="0.25"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21" spans="6:17" x14ac:dyDescent="0.25"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</row>
    <row r="222" spans="6:17" x14ac:dyDescent="0.25"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</row>
    <row r="223" spans="6:17" x14ac:dyDescent="0.25"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</row>
    <row r="224" spans="6:17" x14ac:dyDescent="0.25"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</row>
    <row r="225" spans="6:17" x14ac:dyDescent="0.25"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</row>
    <row r="226" spans="6:17" x14ac:dyDescent="0.25"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6:17" x14ac:dyDescent="0.25"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6:17" x14ac:dyDescent="0.25"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30" spans="6:17" x14ac:dyDescent="0.25">
      <c r="F230" s="1"/>
      <c r="G230" s="1"/>
      <c r="H230" s="1"/>
      <c r="I230" s="1"/>
      <c r="J230" s="1"/>
      <c r="K230" s="1"/>
      <c r="L230" s="1"/>
      <c r="N230" s="1"/>
      <c r="O230" s="1"/>
      <c r="P230" s="1"/>
      <c r="Q230" s="1"/>
    </row>
    <row r="231" spans="6:17" x14ac:dyDescent="0.25"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6:17" x14ac:dyDescent="0.25"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6:17" x14ac:dyDescent="0.25"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6:17" x14ac:dyDescent="0.25"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6:17" x14ac:dyDescent="0.25"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6:17" x14ac:dyDescent="0.25"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6:17" x14ac:dyDescent="0.25"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6:17" x14ac:dyDescent="0.25">
      <c r="F238" s="1"/>
      <c r="M238" s="1"/>
    </row>
    <row r="240" spans="6:17" x14ac:dyDescent="0.25">
      <c r="F240" s="1"/>
      <c r="G240" s="1"/>
      <c r="H240" s="1"/>
      <c r="J240" s="1"/>
      <c r="K240" s="1"/>
      <c r="L240" s="1"/>
      <c r="N240" s="1"/>
      <c r="O240" s="1"/>
      <c r="P240" s="1"/>
      <c r="Q240" s="1"/>
    </row>
    <row r="241" spans="6:17" x14ac:dyDescent="0.25"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</row>
    <row r="242" spans="6:17" x14ac:dyDescent="0.25"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</row>
    <row r="243" spans="6:17" x14ac:dyDescent="0.25"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</row>
    <row r="244" spans="6:17" x14ac:dyDescent="0.25"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</row>
    <row r="245" spans="6:17" x14ac:dyDescent="0.25"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</row>
    <row r="246" spans="6:17" x14ac:dyDescent="0.25"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6:17" x14ac:dyDescent="0.25"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6:17" x14ac:dyDescent="0.25">
      <c r="F248" s="1"/>
    </row>
    <row r="250" spans="6:17" x14ac:dyDescent="0.25"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</row>
    <row r="251" spans="6:17" x14ac:dyDescent="0.25"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</row>
    <row r="252" spans="6:17" x14ac:dyDescent="0.25"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</row>
    <row r="253" spans="6:17" x14ac:dyDescent="0.25"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</row>
    <row r="254" spans="6:17" x14ac:dyDescent="0.25"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</row>
    <row r="255" spans="6:17" x14ac:dyDescent="0.25"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</row>
    <row r="256" spans="6:17" x14ac:dyDescent="0.25"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6:17" x14ac:dyDescent="0.25"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spans="6:17" x14ac:dyDescent="0.25">
      <c r="F258" s="1"/>
    </row>
    <row r="260" spans="6:17" x14ac:dyDescent="0.25"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</row>
    <row r="261" spans="6:17" x14ac:dyDescent="0.25"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</row>
    <row r="262" spans="6:17" x14ac:dyDescent="0.25"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</row>
    <row r="263" spans="6:17" x14ac:dyDescent="0.25"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</row>
    <row r="264" spans="6:17" x14ac:dyDescent="0.25"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</row>
    <row r="265" spans="6:17" x14ac:dyDescent="0.25"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</row>
    <row r="266" spans="6:17" x14ac:dyDescent="0.25"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6:17" x14ac:dyDescent="0.25">
      <c r="M267" s="1"/>
    </row>
    <row r="269" spans="6:17" x14ac:dyDescent="0.25">
      <c r="F269" s="1"/>
      <c r="G269" s="1"/>
      <c r="H269" s="1"/>
      <c r="I269" s="1"/>
      <c r="J269" s="1"/>
      <c r="K269" s="1"/>
      <c r="L269" s="1"/>
      <c r="N269" s="1"/>
      <c r="O269" s="1"/>
      <c r="P269" s="1"/>
      <c r="Q269" s="1"/>
    </row>
    <row r="270" spans="6:17" x14ac:dyDescent="0.25"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6:17" x14ac:dyDescent="0.25"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6:17" x14ac:dyDescent="0.25"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6:17" x14ac:dyDescent="0.25"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6:17" x14ac:dyDescent="0.25"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6:17" x14ac:dyDescent="0.25"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6:17" x14ac:dyDescent="0.25"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6:17" x14ac:dyDescent="0.25">
      <c r="F277" s="1"/>
      <c r="M277" s="1"/>
    </row>
    <row r="279" spans="6:17" x14ac:dyDescent="0.25">
      <c r="F279" s="1"/>
      <c r="G279" s="1"/>
      <c r="H279" s="1"/>
      <c r="J279" s="1"/>
      <c r="K279" s="1"/>
      <c r="L279" s="1"/>
      <c r="N279" s="1"/>
      <c r="O279" s="1"/>
      <c r="P279" s="1"/>
      <c r="Q279" s="1"/>
    </row>
    <row r="280" spans="6:17" x14ac:dyDescent="0.25"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</row>
    <row r="281" spans="6:17" x14ac:dyDescent="0.25"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</row>
    <row r="282" spans="6:17" x14ac:dyDescent="0.25"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</row>
    <row r="283" spans="6:17" x14ac:dyDescent="0.25"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</row>
    <row r="284" spans="6:17" x14ac:dyDescent="0.25"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</row>
    <row r="285" spans="6:17" x14ac:dyDescent="0.25"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6:17" x14ac:dyDescent="0.25"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</row>
    <row r="287" spans="6:17" x14ac:dyDescent="0.25">
      <c r="F287" s="1"/>
    </row>
    <row r="289" spans="6:17" x14ac:dyDescent="0.25"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</row>
    <row r="290" spans="6:17" x14ac:dyDescent="0.25"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</row>
    <row r="291" spans="6:17" x14ac:dyDescent="0.25"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</row>
    <row r="292" spans="6:17" x14ac:dyDescent="0.25"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</row>
    <row r="293" spans="6:17" x14ac:dyDescent="0.25"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</row>
    <row r="294" spans="6:17" x14ac:dyDescent="0.25"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</row>
    <row r="295" spans="6:17" x14ac:dyDescent="0.25"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6:17" x14ac:dyDescent="0.25"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spans="6:17" x14ac:dyDescent="0.25">
      <c r="F297" s="1"/>
    </row>
    <row r="299" spans="6:17" x14ac:dyDescent="0.25"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</row>
    <row r="300" spans="6:17" x14ac:dyDescent="0.25"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</row>
    <row r="301" spans="6:17" x14ac:dyDescent="0.25"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</row>
    <row r="302" spans="6:17" x14ac:dyDescent="0.25"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</row>
    <row r="303" spans="6:17" x14ac:dyDescent="0.25"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</row>
    <row r="304" spans="6:17" x14ac:dyDescent="0.25"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</row>
    <row r="305" spans="6:17" x14ac:dyDescent="0.25"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6:17" x14ac:dyDescent="0.25">
      <c r="M306" s="1"/>
    </row>
    <row r="308" spans="6:17" x14ac:dyDescent="0.25">
      <c r="F308" s="1"/>
      <c r="G308" s="1"/>
      <c r="H308" s="1"/>
      <c r="I308" s="1"/>
      <c r="J308" s="1"/>
      <c r="K308" s="1"/>
      <c r="L308" s="1"/>
      <c r="N308" s="1"/>
      <c r="O308" s="1"/>
      <c r="P308" s="1"/>
      <c r="Q308" s="1"/>
    </row>
    <row r="309" spans="6:17" x14ac:dyDescent="0.25"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6:17" x14ac:dyDescent="0.25"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6:17" x14ac:dyDescent="0.25"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6:17" x14ac:dyDescent="0.25"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6:17" x14ac:dyDescent="0.25"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6:17" x14ac:dyDescent="0.25"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6:17" x14ac:dyDescent="0.25"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6:17" x14ac:dyDescent="0.25">
      <c r="F316" s="1"/>
      <c r="M316" s="1"/>
    </row>
    <row r="318" spans="6:17" x14ac:dyDescent="0.25">
      <c r="F318" s="1"/>
      <c r="G318" s="1"/>
      <c r="H318" s="1"/>
      <c r="J318" s="1"/>
      <c r="K318" s="1"/>
      <c r="L318" s="1"/>
      <c r="N318" s="1"/>
      <c r="O318" s="1"/>
      <c r="P318" s="1"/>
      <c r="Q318" s="1"/>
    </row>
    <row r="319" spans="6:17" x14ac:dyDescent="0.25"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</row>
    <row r="320" spans="6:17" x14ac:dyDescent="0.25"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</row>
    <row r="321" spans="6:17" x14ac:dyDescent="0.25"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</row>
    <row r="322" spans="6:17" x14ac:dyDescent="0.25"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</row>
    <row r="323" spans="6:17" x14ac:dyDescent="0.25"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</row>
    <row r="324" spans="6:17" x14ac:dyDescent="0.25"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6:17" x14ac:dyDescent="0.25"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</row>
    <row r="326" spans="6:17" x14ac:dyDescent="0.25">
      <c r="F326" s="1"/>
    </row>
    <row r="328" spans="6:17" x14ac:dyDescent="0.25"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</row>
    <row r="329" spans="6:17" x14ac:dyDescent="0.25"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</row>
    <row r="330" spans="6:17" x14ac:dyDescent="0.25"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</row>
    <row r="331" spans="6:17" x14ac:dyDescent="0.25"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</row>
    <row r="332" spans="6:17" x14ac:dyDescent="0.25"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</row>
    <row r="333" spans="6:17" x14ac:dyDescent="0.25"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</row>
    <row r="334" spans="6:17" x14ac:dyDescent="0.25"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6:17" x14ac:dyDescent="0.25"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spans="6:17" x14ac:dyDescent="0.25">
      <c r="F336" s="1"/>
    </row>
    <row r="338" spans="6:17" x14ac:dyDescent="0.25"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</row>
    <row r="339" spans="6:17" x14ac:dyDescent="0.25"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</row>
    <row r="340" spans="6:17" x14ac:dyDescent="0.25"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</row>
    <row r="341" spans="6:17" x14ac:dyDescent="0.25"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</row>
    <row r="342" spans="6:17" x14ac:dyDescent="0.25"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</row>
    <row r="343" spans="6:17" x14ac:dyDescent="0.25"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</row>
    <row r="344" spans="6:17" x14ac:dyDescent="0.25"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6" spans="6:17" x14ac:dyDescent="0.25">
      <c r="M346" s="1"/>
    </row>
    <row r="347" spans="6:17" x14ac:dyDescent="0.25">
      <c r="F347" s="1"/>
      <c r="G347" s="1"/>
      <c r="H347" s="1"/>
      <c r="I347" s="1"/>
      <c r="J347" s="1"/>
      <c r="K347" s="1"/>
      <c r="L347" s="1"/>
      <c r="N347" s="1"/>
      <c r="O347" s="1"/>
      <c r="P347" s="1"/>
      <c r="Q347" s="1"/>
    </row>
    <row r="348" spans="6:17" x14ac:dyDescent="0.25">
      <c r="F348" s="1"/>
      <c r="G348" s="1"/>
      <c r="H348" s="1"/>
      <c r="I348" s="1"/>
      <c r="J348" s="1"/>
      <c r="K348" s="1"/>
      <c r="L348" s="1"/>
      <c r="N348" s="1"/>
      <c r="O348" s="1"/>
      <c r="P348" s="1"/>
      <c r="Q348" s="1"/>
    </row>
    <row r="349" spans="6:17" x14ac:dyDescent="0.25">
      <c r="F349" s="1"/>
      <c r="G349" s="1"/>
      <c r="H349" s="1"/>
      <c r="I349" s="1"/>
      <c r="J349" s="1"/>
      <c r="K349" s="1"/>
      <c r="L349" s="1"/>
      <c r="N349" s="1"/>
      <c r="O349" s="1"/>
      <c r="P349" s="1"/>
      <c r="Q349" s="1"/>
    </row>
    <row r="350" spans="6:17" x14ac:dyDescent="0.25">
      <c r="F350" s="1"/>
      <c r="G350" s="1"/>
      <c r="H350" s="1"/>
      <c r="I350" s="1"/>
      <c r="J350" s="1"/>
      <c r="K350" s="1"/>
      <c r="L350" s="1"/>
      <c r="N350" s="1"/>
      <c r="O350" s="1"/>
      <c r="P350" s="1"/>
      <c r="Q350" s="1"/>
    </row>
    <row r="351" spans="6:17" x14ac:dyDescent="0.25">
      <c r="F351" s="1"/>
      <c r="G351" s="1"/>
      <c r="H351" s="1"/>
      <c r="I351" s="1"/>
      <c r="J351" s="1"/>
      <c r="K351" s="1"/>
      <c r="L351" s="1"/>
      <c r="N351" s="1"/>
      <c r="O351" s="1"/>
      <c r="P351" s="1"/>
      <c r="Q351" s="1"/>
    </row>
    <row r="352" spans="6:17" x14ac:dyDescent="0.25">
      <c r="F352" s="1"/>
      <c r="G352" s="1"/>
      <c r="H352" s="1"/>
      <c r="I352" s="1"/>
      <c r="J352" s="1"/>
      <c r="K352" s="1"/>
      <c r="L352" s="1"/>
      <c r="N352" s="1"/>
      <c r="O352" s="1"/>
      <c r="P352" s="1"/>
      <c r="Q352" s="1"/>
    </row>
    <row r="353" spans="6:17" x14ac:dyDescent="0.25">
      <c r="F353" s="1"/>
      <c r="G353" s="1"/>
      <c r="H353" s="1"/>
      <c r="I353" s="1"/>
      <c r="J353" s="1"/>
      <c r="K353" s="1"/>
      <c r="L353" s="1"/>
      <c r="N353" s="1"/>
      <c r="O353" s="1"/>
      <c r="P353" s="1"/>
      <c r="Q353" s="1"/>
    </row>
    <row r="354" spans="6:17" x14ac:dyDescent="0.25">
      <c r="F354" s="1"/>
      <c r="G354" s="1"/>
      <c r="H354" s="1"/>
      <c r="I354" s="1"/>
      <c r="J354" s="1"/>
      <c r="K354" s="1"/>
      <c r="L354" s="1"/>
      <c r="N354" s="1"/>
      <c r="O354" s="1"/>
      <c r="P354" s="1"/>
    </row>
    <row r="355" spans="6:17" x14ac:dyDescent="0.25">
      <c r="F355" s="1"/>
    </row>
    <row r="357" spans="6:17" x14ac:dyDescent="0.25">
      <c r="F357" s="1"/>
      <c r="G357" s="1"/>
      <c r="H357" s="1"/>
      <c r="J357" s="1"/>
      <c r="K357" s="1"/>
      <c r="L357" s="1"/>
      <c r="N357" s="1"/>
      <c r="O357" s="1"/>
      <c r="P357" s="1"/>
      <c r="Q357" s="1"/>
    </row>
    <row r="358" spans="6:17" x14ac:dyDescent="0.25">
      <c r="F358" s="1"/>
      <c r="G358" s="1"/>
      <c r="H358" s="1"/>
      <c r="J358" s="1"/>
      <c r="K358" s="1"/>
      <c r="L358" s="1"/>
      <c r="N358" s="1"/>
      <c r="O358" s="1"/>
      <c r="P358" s="1"/>
      <c r="Q358" s="1"/>
    </row>
    <row r="359" spans="6:17" x14ac:dyDescent="0.25">
      <c r="F359" s="1"/>
      <c r="G359" s="1"/>
      <c r="H359" s="1"/>
      <c r="J359" s="1"/>
      <c r="K359" s="1"/>
      <c r="L359" s="1"/>
      <c r="N359" s="1"/>
      <c r="O359" s="1"/>
      <c r="P359" s="1"/>
      <c r="Q359" s="1"/>
    </row>
    <row r="360" spans="6:17" x14ac:dyDescent="0.25">
      <c r="F360" s="1"/>
      <c r="G360" s="1"/>
      <c r="H360" s="1"/>
      <c r="J360" s="1"/>
      <c r="K360" s="1"/>
      <c r="L360" s="1"/>
      <c r="N360" s="1"/>
      <c r="O360" s="1"/>
      <c r="P360" s="1"/>
      <c r="Q360" s="1"/>
    </row>
    <row r="361" spans="6:17" x14ac:dyDescent="0.25">
      <c r="F361" s="1"/>
      <c r="G361" s="1"/>
      <c r="H361" s="1"/>
      <c r="J361" s="1"/>
      <c r="K361" s="1"/>
      <c r="L361" s="1"/>
      <c r="N361" s="1"/>
      <c r="O361" s="1"/>
      <c r="P361" s="1"/>
      <c r="Q361" s="1"/>
    </row>
    <row r="362" spans="6:17" x14ac:dyDescent="0.25">
      <c r="F362" s="1"/>
      <c r="G362" s="1"/>
      <c r="H362" s="1"/>
      <c r="J362" s="1"/>
      <c r="K362" s="1"/>
      <c r="L362" s="1"/>
      <c r="N362" s="1"/>
      <c r="O362" s="1"/>
      <c r="P362" s="1"/>
      <c r="Q362" s="1"/>
    </row>
    <row r="363" spans="6:17" x14ac:dyDescent="0.25">
      <c r="F363" s="1"/>
      <c r="G363" s="1"/>
      <c r="H363" s="1"/>
      <c r="I363" s="1"/>
      <c r="J363" s="1"/>
      <c r="K363" s="1"/>
      <c r="L363" s="1"/>
      <c r="N363" s="1"/>
      <c r="O363" s="1"/>
      <c r="P363" s="1"/>
      <c r="Q363" s="1"/>
    </row>
    <row r="365" spans="6:17" x14ac:dyDescent="0.25">
      <c r="F365" s="1"/>
      <c r="G365" s="1"/>
      <c r="H365" s="1"/>
      <c r="I365" s="1"/>
      <c r="J365" s="1"/>
      <c r="K365" s="1"/>
      <c r="L365" s="1"/>
      <c r="N365" s="1"/>
      <c r="O365" s="1"/>
      <c r="P365" s="1"/>
    </row>
    <row r="369" spans="6:13" x14ac:dyDescent="0.25">
      <c r="F369" s="1"/>
    </row>
    <row r="377" spans="6:13" x14ac:dyDescent="0.25">
      <c r="F377" s="1"/>
      <c r="M377" s="1"/>
    </row>
    <row r="378" spans="6:13" x14ac:dyDescent="0.25">
      <c r="M378" s="1"/>
    </row>
    <row r="379" spans="6:13" x14ac:dyDescent="0.25">
      <c r="M379" s="1"/>
    </row>
    <row r="384" spans="6:13" x14ac:dyDescent="0.25">
      <c r="F384" s="1"/>
    </row>
    <row r="387" spans="6:16" x14ac:dyDescent="0.25">
      <c r="F387" s="1"/>
    </row>
    <row r="388" spans="6:16" x14ac:dyDescent="0.25">
      <c r="F388" s="1"/>
    </row>
    <row r="391" spans="6:16" x14ac:dyDescent="0.25">
      <c r="F391" s="1"/>
    </row>
    <row r="392" spans="6:16" x14ac:dyDescent="0.25">
      <c r="F392" s="1"/>
      <c r="G392" s="1"/>
    </row>
    <row r="393" spans="6:16" x14ac:dyDescent="0.25">
      <c r="F393" s="1"/>
    </row>
    <row r="396" spans="6:16" x14ac:dyDescent="0.25">
      <c r="F396" s="1"/>
      <c r="G396" s="1"/>
      <c r="H396" s="1"/>
      <c r="I396" s="1"/>
      <c r="J396" s="1"/>
      <c r="K396" s="1"/>
      <c r="L396" s="1"/>
      <c r="N396" s="1"/>
      <c r="O396" s="1"/>
      <c r="P396" s="1"/>
    </row>
    <row r="397" spans="6:16" x14ac:dyDescent="0.25">
      <c r="F397" s="1"/>
      <c r="G397" s="1"/>
      <c r="H397" s="1"/>
      <c r="I397" s="1"/>
      <c r="J397" s="1"/>
      <c r="K397" s="1"/>
      <c r="L397" s="1"/>
      <c r="N397" s="1"/>
      <c r="O397" s="1"/>
      <c r="P397" s="1"/>
    </row>
    <row r="398" spans="6:16" x14ac:dyDescent="0.25">
      <c r="F398" s="1"/>
      <c r="G398" s="1"/>
      <c r="H398" s="1"/>
      <c r="I398" s="1"/>
      <c r="J398" s="1"/>
      <c r="K398" s="1"/>
      <c r="L398" s="1"/>
      <c r="N398" s="1"/>
      <c r="O398" s="1"/>
      <c r="P398" s="1"/>
    </row>
    <row r="409" spans="13:13" x14ac:dyDescent="0.25">
      <c r="M409" t="b">
        <v>1</v>
      </c>
    </row>
    <row r="444" spans="5:16" x14ac:dyDescent="0.25">
      <c r="F444" s="1"/>
      <c r="G444" s="1"/>
      <c r="H444" s="1"/>
      <c r="I444" s="1"/>
      <c r="J444" s="1"/>
      <c r="K444" s="1"/>
      <c r="L444" s="1"/>
      <c r="N444" s="1"/>
      <c r="O444" s="1"/>
      <c r="P444" s="1"/>
    </row>
    <row r="445" spans="5:16" x14ac:dyDescent="0.25">
      <c r="F445" s="1"/>
      <c r="G445" s="1"/>
      <c r="H445" s="1"/>
      <c r="I445" s="1"/>
      <c r="J445" s="1"/>
      <c r="K445" s="1"/>
      <c r="L445" s="1"/>
      <c r="N445" s="1"/>
      <c r="O445" s="1"/>
      <c r="P445" s="1"/>
    </row>
    <row r="447" spans="5:16" x14ac:dyDescent="0.25">
      <c r="E447" s="1"/>
      <c r="F447" s="1"/>
      <c r="G447" s="1"/>
      <c r="H447" s="1"/>
      <c r="I447" s="1"/>
      <c r="J447" s="1"/>
      <c r="K447" s="1"/>
      <c r="L447" s="1"/>
      <c r="N447" s="1"/>
      <c r="O447" s="1"/>
      <c r="P447" s="1"/>
    </row>
    <row r="448" spans="5:16" x14ac:dyDescent="0.25">
      <c r="E448" s="1"/>
      <c r="F448" s="1"/>
      <c r="G448" s="1"/>
      <c r="H448" s="1"/>
      <c r="I448" s="1"/>
      <c r="J448" s="1"/>
      <c r="K448" s="1"/>
      <c r="L448" s="1"/>
      <c r="N448" s="1"/>
      <c r="O448" s="1"/>
      <c r="P448" s="1"/>
    </row>
    <row r="449" spans="5:16" x14ac:dyDescent="0.25">
      <c r="F449" s="1"/>
      <c r="G449" s="1"/>
      <c r="H449" s="1"/>
      <c r="I449" s="1"/>
      <c r="J449" s="1"/>
      <c r="K449" s="1"/>
      <c r="L449" s="1"/>
      <c r="N449" s="1"/>
      <c r="O449" s="1"/>
      <c r="P449" s="1"/>
    </row>
    <row r="450" spans="5:16" x14ac:dyDescent="0.25">
      <c r="F450" s="1"/>
      <c r="G450" s="1"/>
      <c r="H450" s="1"/>
      <c r="I450" s="1"/>
      <c r="J450" s="1"/>
      <c r="K450" s="1"/>
      <c r="L450" s="1"/>
      <c r="N450" s="1"/>
      <c r="O450" s="1"/>
      <c r="P450" s="1"/>
    </row>
    <row r="451" spans="5:16" x14ac:dyDescent="0.25">
      <c r="F451" s="1"/>
      <c r="G451" s="1"/>
      <c r="H451" s="1"/>
      <c r="I451" s="1"/>
      <c r="J451" s="1"/>
      <c r="K451" s="1"/>
      <c r="L451" s="1"/>
      <c r="N451" s="1"/>
      <c r="O451" s="1"/>
      <c r="P451" s="1"/>
    </row>
    <row r="452" spans="5:16" x14ac:dyDescent="0.25">
      <c r="F452" s="1"/>
      <c r="G452" s="1"/>
      <c r="H452" s="1"/>
      <c r="I452" s="1"/>
      <c r="J452" s="1"/>
      <c r="K452" s="1"/>
      <c r="L452" s="1"/>
      <c r="N452" s="1"/>
      <c r="O452" s="1"/>
      <c r="P452" s="1"/>
    </row>
    <row r="453" spans="5:16" x14ac:dyDescent="0.25">
      <c r="F453" s="1"/>
      <c r="G453" s="1"/>
      <c r="H453" s="1"/>
      <c r="I453" s="1"/>
      <c r="J453" s="1"/>
      <c r="K453" s="1"/>
      <c r="L453" s="1"/>
      <c r="N453" s="1"/>
      <c r="O453" s="1"/>
      <c r="P453" s="1"/>
    </row>
    <row r="454" spans="5:16" x14ac:dyDescent="0.25">
      <c r="F454" s="1"/>
      <c r="G454" s="1"/>
      <c r="H454" s="1"/>
      <c r="I454" s="1"/>
      <c r="J454" s="1"/>
      <c r="K454" s="1"/>
      <c r="L454" s="1"/>
      <c r="N454" s="1"/>
      <c r="O454" s="1"/>
      <c r="P454" s="1"/>
    </row>
    <row r="455" spans="5:16" x14ac:dyDescent="0.25">
      <c r="F455" s="1"/>
      <c r="G455" s="1"/>
      <c r="H455" s="1"/>
      <c r="I455" s="1"/>
      <c r="J455" s="1"/>
      <c r="K455" s="1"/>
      <c r="L455" s="1"/>
      <c r="N455" s="1"/>
      <c r="O455" s="1"/>
      <c r="P455" s="1"/>
    </row>
    <row r="456" spans="5:16" x14ac:dyDescent="0.25">
      <c r="E456" s="1"/>
      <c r="F456" s="1"/>
      <c r="G456" s="1"/>
      <c r="H456" s="1"/>
      <c r="I456" s="1"/>
      <c r="J456" s="1"/>
      <c r="K456" s="1"/>
      <c r="L456" s="1"/>
      <c r="N456" s="1"/>
      <c r="O456" s="1"/>
      <c r="P456" s="1"/>
    </row>
    <row r="457" spans="5:16" x14ac:dyDescent="0.25">
      <c r="E457" s="1"/>
      <c r="F457" s="1"/>
      <c r="G457" s="1"/>
      <c r="H457" s="1"/>
      <c r="I457" s="1"/>
      <c r="J457" s="1"/>
      <c r="K457" s="1"/>
      <c r="L457" s="1"/>
      <c r="N457" s="1"/>
      <c r="O457" s="1"/>
      <c r="P457" s="1"/>
    </row>
    <row r="458" spans="5:16" x14ac:dyDescent="0.25">
      <c r="F458" s="1"/>
      <c r="G458" s="1"/>
      <c r="H458" s="1"/>
      <c r="I458" s="1"/>
      <c r="J458" s="1"/>
      <c r="K458" s="1"/>
      <c r="L458" s="1"/>
      <c r="N458" s="1"/>
      <c r="O458" s="1"/>
      <c r="P458" s="1"/>
    </row>
    <row r="459" spans="5:16" x14ac:dyDescent="0.25">
      <c r="F459" s="1"/>
      <c r="G459" s="1"/>
      <c r="H459" s="1"/>
      <c r="I459" s="1"/>
      <c r="J459" s="1"/>
      <c r="K459" s="1"/>
      <c r="L459" s="1"/>
      <c r="N459" s="1"/>
      <c r="O459" s="1"/>
      <c r="P459" s="1"/>
    </row>
    <row r="460" spans="5:16" x14ac:dyDescent="0.25">
      <c r="F460" s="1"/>
      <c r="G460" s="1"/>
      <c r="H460" s="1"/>
      <c r="I460" s="1"/>
      <c r="J460" s="1"/>
      <c r="K460" s="1"/>
      <c r="L460" s="1"/>
      <c r="N460" s="1"/>
      <c r="O460" s="1"/>
      <c r="P460" s="1"/>
    </row>
    <row r="461" spans="5:16" x14ac:dyDescent="0.25">
      <c r="F461" s="1"/>
      <c r="G461" s="1"/>
      <c r="H461" s="1"/>
      <c r="I461" s="1"/>
      <c r="J461" s="1"/>
      <c r="K461" s="1"/>
      <c r="L461" s="1"/>
      <c r="N461" s="1"/>
      <c r="O461" s="1"/>
      <c r="P461" s="1"/>
    </row>
    <row r="493" spans="13:13" x14ac:dyDescent="0.25">
      <c r="M493" s="1"/>
    </row>
    <row r="495" spans="13:13" x14ac:dyDescent="0.25">
      <c r="M495" s="1"/>
    </row>
    <row r="496" spans="13:13" x14ac:dyDescent="0.25">
      <c r="M496" s="1"/>
    </row>
    <row r="497" spans="13:13" x14ac:dyDescent="0.25">
      <c r="M497" s="1"/>
    </row>
    <row r="498" spans="13:13" x14ac:dyDescent="0.25">
      <c r="M498" s="1"/>
    </row>
    <row r="499" spans="13:13" x14ac:dyDescent="0.25">
      <c r="M499" s="1"/>
    </row>
    <row r="500" spans="13:13" x14ac:dyDescent="0.25">
      <c r="M500" s="1"/>
    </row>
    <row r="501" spans="13:13" x14ac:dyDescent="0.25">
      <c r="M501" s="1"/>
    </row>
    <row r="504" spans="13:13" x14ac:dyDescent="0.25">
      <c r="M504" s="1"/>
    </row>
    <row r="505" spans="13:13" x14ac:dyDescent="0.25">
      <c r="M505" s="1"/>
    </row>
    <row r="506" spans="13:13" x14ac:dyDescent="0.25">
      <c r="M506" s="1"/>
    </row>
    <row r="507" spans="13:13" x14ac:dyDescent="0.25">
      <c r="M507" s="1"/>
    </row>
    <row r="508" spans="13:13" x14ac:dyDescent="0.25">
      <c r="M508" s="1"/>
    </row>
    <row r="509" spans="13:13" x14ac:dyDescent="0.25">
      <c r="M509" s="1"/>
    </row>
    <row r="510" spans="13:13" x14ac:dyDescent="0.25">
      <c r="M510" s="1"/>
    </row>
    <row r="511" spans="13:13" x14ac:dyDescent="0.25">
      <c r="M511" s="1"/>
    </row>
    <row r="524" spans="13:13" x14ac:dyDescent="0.25">
      <c r="M524" s="1"/>
    </row>
    <row r="525" spans="13:13" x14ac:dyDescent="0.25">
      <c r="M525" s="1"/>
    </row>
    <row r="526" spans="13:13" x14ac:dyDescent="0.25">
      <c r="M526" s="1"/>
    </row>
    <row r="527" spans="13:13" x14ac:dyDescent="0.25">
      <c r="M527" s="1"/>
    </row>
    <row r="528" spans="13:13" x14ac:dyDescent="0.25">
      <c r="M528" s="1"/>
    </row>
    <row r="529" spans="13:13" x14ac:dyDescent="0.25">
      <c r="M529" s="1"/>
    </row>
    <row r="530" spans="13:13" x14ac:dyDescent="0.25">
      <c r="M530" s="1"/>
    </row>
    <row r="531" spans="13:13" x14ac:dyDescent="0.25">
      <c r="M531" s="1"/>
    </row>
    <row r="534" spans="13:13" x14ac:dyDescent="0.25">
      <c r="M534" s="1"/>
    </row>
    <row r="535" spans="13:13" x14ac:dyDescent="0.25">
      <c r="M535" s="1"/>
    </row>
    <row r="536" spans="13:13" x14ac:dyDescent="0.25">
      <c r="M536" s="1"/>
    </row>
    <row r="537" spans="13:13" x14ac:dyDescent="0.25">
      <c r="M537" s="1"/>
    </row>
    <row r="538" spans="13:13" x14ac:dyDescent="0.25">
      <c r="M538" s="1"/>
    </row>
    <row r="539" spans="13:13" x14ac:dyDescent="0.25">
      <c r="M539" s="1"/>
    </row>
    <row r="540" spans="13:13" x14ac:dyDescent="0.25">
      <c r="M540" s="1"/>
    </row>
    <row r="541" spans="13:13" x14ac:dyDescent="0.25">
      <c r="M541" s="1"/>
    </row>
    <row r="543" spans="13:13" x14ac:dyDescent="0.25">
      <c r="M543" s="1"/>
    </row>
    <row r="544" spans="13:13" x14ac:dyDescent="0.25">
      <c r="M544" s="1"/>
    </row>
    <row r="545" spans="13:13" x14ac:dyDescent="0.25">
      <c r="M545" s="1"/>
    </row>
    <row r="546" spans="13:13" x14ac:dyDescent="0.25">
      <c r="M546" s="1"/>
    </row>
    <row r="547" spans="13:13" x14ac:dyDescent="0.25">
      <c r="M547" s="1"/>
    </row>
    <row r="548" spans="13:13" x14ac:dyDescent="0.25">
      <c r="M548" s="1"/>
    </row>
    <row r="549" spans="13:13" x14ac:dyDescent="0.25">
      <c r="M549" s="1"/>
    </row>
    <row r="550" spans="13:13" x14ac:dyDescent="0.25">
      <c r="M550" s="1"/>
    </row>
    <row r="553" spans="13:13" x14ac:dyDescent="0.25">
      <c r="M553" s="1"/>
    </row>
    <row r="554" spans="13:13" x14ac:dyDescent="0.25">
      <c r="M554" s="1"/>
    </row>
    <row r="555" spans="13:13" x14ac:dyDescent="0.25">
      <c r="M555" s="1"/>
    </row>
    <row r="556" spans="13:13" x14ac:dyDescent="0.25">
      <c r="M556" s="1"/>
    </row>
    <row r="557" spans="13:13" x14ac:dyDescent="0.25">
      <c r="M557" s="1"/>
    </row>
    <row r="558" spans="13:13" x14ac:dyDescent="0.25">
      <c r="M558" s="1"/>
    </row>
    <row r="559" spans="13:13" x14ac:dyDescent="0.25">
      <c r="M559" s="1"/>
    </row>
    <row r="560" spans="13:13" x14ac:dyDescent="0.25">
      <c r="M560" s="1"/>
    </row>
    <row r="563" spans="13:13" x14ac:dyDescent="0.25">
      <c r="M563" s="1"/>
    </row>
    <row r="564" spans="13:13" x14ac:dyDescent="0.25">
      <c r="M564" s="1"/>
    </row>
    <row r="565" spans="13:13" x14ac:dyDescent="0.25">
      <c r="M565" s="1"/>
    </row>
    <row r="566" spans="13:13" x14ac:dyDescent="0.25">
      <c r="M566" s="1"/>
    </row>
    <row r="567" spans="13:13" x14ac:dyDescent="0.25">
      <c r="M567" s="1"/>
    </row>
    <row r="568" spans="13:13" x14ac:dyDescent="0.25">
      <c r="M568" s="1"/>
    </row>
    <row r="569" spans="13:13" x14ac:dyDescent="0.25">
      <c r="M569" s="1"/>
    </row>
    <row r="570" spans="13:13" x14ac:dyDescent="0.25">
      <c r="M570" s="1"/>
    </row>
    <row r="573" spans="13:13" x14ac:dyDescent="0.25">
      <c r="M573" s="1"/>
    </row>
    <row r="574" spans="13:13" x14ac:dyDescent="0.25">
      <c r="M574" s="1"/>
    </row>
    <row r="575" spans="13:13" x14ac:dyDescent="0.25">
      <c r="M575" s="1"/>
    </row>
    <row r="576" spans="13:13" x14ac:dyDescent="0.25">
      <c r="M576" s="1"/>
    </row>
    <row r="577" spans="13:13" x14ac:dyDescent="0.25">
      <c r="M577" s="1"/>
    </row>
    <row r="578" spans="13:13" x14ac:dyDescent="0.25">
      <c r="M578" s="1"/>
    </row>
    <row r="579" spans="13:13" x14ac:dyDescent="0.25">
      <c r="M579" s="1"/>
    </row>
    <row r="582" spans="13:13" x14ac:dyDescent="0.25">
      <c r="M582" s="1"/>
    </row>
    <row r="583" spans="13:13" x14ac:dyDescent="0.25">
      <c r="M583" s="1"/>
    </row>
    <row r="584" spans="13:13" x14ac:dyDescent="0.25">
      <c r="M584" s="1"/>
    </row>
    <row r="585" spans="13:13" x14ac:dyDescent="0.25">
      <c r="M585" s="1"/>
    </row>
    <row r="586" spans="13:13" x14ac:dyDescent="0.25">
      <c r="M586" s="1"/>
    </row>
    <row r="587" spans="13:13" x14ac:dyDescent="0.25">
      <c r="M587" s="1"/>
    </row>
    <row r="588" spans="13:13" x14ac:dyDescent="0.25">
      <c r="M588" s="1"/>
    </row>
    <row r="589" spans="13:13" x14ac:dyDescent="0.25">
      <c r="M589" s="1"/>
    </row>
    <row r="592" spans="13:13" x14ac:dyDescent="0.25">
      <c r="M592" s="1"/>
    </row>
    <row r="593" spans="13:13" x14ac:dyDescent="0.25">
      <c r="M593" s="1"/>
    </row>
    <row r="594" spans="13:13" x14ac:dyDescent="0.25">
      <c r="M594" s="1"/>
    </row>
    <row r="595" spans="13:13" x14ac:dyDescent="0.25">
      <c r="M595" s="1"/>
    </row>
    <row r="596" spans="13:13" x14ac:dyDescent="0.25">
      <c r="M596" s="1"/>
    </row>
    <row r="597" spans="13:13" x14ac:dyDescent="0.25">
      <c r="M597" s="1"/>
    </row>
    <row r="598" spans="13:13" x14ac:dyDescent="0.25">
      <c r="M598" s="1"/>
    </row>
    <row r="599" spans="13:13" x14ac:dyDescent="0.25">
      <c r="M599" s="1"/>
    </row>
    <row r="602" spans="13:13" x14ac:dyDescent="0.25">
      <c r="M602" s="1"/>
    </row>
    <row r="603" spans="13:13" x14ac:dyDescent="0.25">
      <c r="M603" s="1"/>
    </row>
    <row r="604" spans="13:13" x14ac:dyDescent="0.25">
      <c r="M604" s="1"/>
    </row>
    <row r="605" spans="13:13" x14ac:dyDescent="0.25">
      <c r="M605" s="1"/>
    </row>
    <row r="606" spans="13:13" x14ac:dyDescent="0.25">
      <c r="M606" s="1"/>
    </row>
    <row r="607" spans="13:13" x14ac:dyDescent="0.25">
      <c r="M607" s="1"/>
    </row>
    <row r="608" spans="13:13" x14ac:dyDescent="0.25">
      <c r="M608" s="1"/>
    </row>
    <row r="609" spans="13:13" x14ac:dyDescent="0.25">
      <c r="M609" s="1"/>
    </row>
    <row r="612" spans="13:13" x14ac:dyDescent="0.25">
      <c r="M612" s="1"/>
    </row>
    <row r="613" spans="13:13" x14ac:dyDescent="0.25">
      <c r="M613" s="1"/>
    </row>
    <row r="614" spans="13:13" x14ac:dyDescent="0.25">
      <c r="M614" s="1"/>
    </row>
    <row r="615" spans="13:13" x14ac:dyDescent="0.25">
      <c r="M615" s="1"/>
    </row>
    <row r="616" spans="13:13" x14ac:dyDescent="0.25">
      <c r="M616" s="1"/>
    </row>
    <row r="617" spans="13:13" x14ac:dyDescent="0.25">
      <c r="M617" s="1"/>
    </row>
    <row r="618" spans="13:13" x14ac:dyDescent="0.25">
      <c r="M618" s="1"/>
    </row>
    <row r="621" spans="13:13" x14ac:dyDescent="0.25">
      <c r="M621" s="1"/>
    </row>
    <row r="622" spans="13:13" x14ac:dyDescent="0.25">
      <c r="M622" s="1"/>
    </row>
    <row r="623" spans="13:13" x14ac:dyDescent="0.25">
      <c r="M623" s="1"/>
    </row>
    <row r="624" spans="13:13" x14ac:dyDescent="0.25">
      <c r="M624" s="1"/>
    </row>
    <row r="625" spans="13:13" x14ac:dyDescent="0.25">
      <c r="M625" s="1"/>
    </row>
    <row r="626" spans="13:13" x14ac:dyDescent="0.25">
      <c r="M626" s="1"/>
    </row>
    <row r="627" spans="13:13" x14ac:dyDescent="0.25">
      <c r="M627" s="1"/>
    </row>
    <row r="628" spans="13:13" x14ac:dyDescent="0.25">
      <c r="M628" s="1"/>
    </row>
    <row r="631" spans="13:13" x14ac:dyDescent="0.25">
      <c r="M631" s="1"/>
    </row>
    <row r="632" spans="13:13" x14ac:dyDescent="0.25">
      <c r="M632" s="1"/>
    </row>
    <row r="633" spans="13:13" x14ac:dyDescent="0.25">
      <c r="M633" s="1"/>
    </row>
    <row r="634" spans="13:13" x14ac:dyDescent="0.25">
      <c r="M634" s="1"/>
    </row>
    <row r="635" spans="13:13" x14ac:dyDescent="0.25">
      <c r="M635" s="1"/>
    </row>
    <row r="636" spans="13:13" x14ac:dyDescent="0.25">
      <c r="M636" s="1"/>
    </row>
    <row r="637" spans="13:13" x14ac:dyDescent="0.25">
      <c r="M637" s="1"/>
    </row>
    <row r="638" spans="13:13" x14ac:dyDescent="0.25">
      <c r="M638" s="1"/>
    </row>
    <row r="641" spans="13:13" x14ac:dyDescent="0.25">
      <c r="M641" s="1"/>
    </row>
    <row r="642" spans="13:13" x14ac:dyDescent="0.25">
      <c r="M642" s="1"/>
    </row>
    <row r="643" spans="13:13" x14ac:dyDescent="0.25">
      <c r="M643" s="1"/>
    </row>
    <row r="644" spans="13:13" x14ac:dyDescent="0.25">
      <c r="M644" s="1"/>
    </row>
    <row r="645" spans="13:13" x14ac:dyDescent="0.25">
      <c r="M645" s="1"/>
    </row>
    <row r="646" spans="13:13" x14ac:dyDescent="0.25">
      <c r="M646" s="1"/>
    </row>
    <row r="647" spans="13:13" x14ac:dyDescent="0.25">
      <c r="M647" s="1"/>
    </row>
    <row r="648" spans="13:13" x14ac:dyDescent="0.25">
      <c r="M648" s="1"/>
    </row>
    <row r="651" spans="13:13" x14ac:dyDescent="0.25">
      <c r="M651" s="1"/>
    </row>
    <row r="652" spans="13:13" x14ac:dyDescent="0.25">
      <c r="M652" s="1"/>
    </row>
    <row r="653" spans="13:13" x14ac:dyDescent="0.25">
      <c r="M653" s="1"/>
    </row>
    <row r="654" spans="13:13" x14ac:dyDescent="0.25">
      <c r="M654" s="1"/>
    </row>
    <row r="655" spans="13:13" x14ac:dyDescent="0.25">
      <c r="M655" s="1"/>
    </row>
    <row r="656" spans="13:13" x14ac:dyDescent="0.25">
      <c r="M656" s="1"/>
    </row>
    <row r="657" spans="13:13" x14ac:dyDescent="0.25">
      <c r="M657" s="1"/>
    </row>
    <row r="660" spans="13:13" x14ac:dyDescent="0.25">
      <c r="M660" s="1"/>
    </row>
    <row r="661" spans="13:13" x14ac:dyDescent="0.25">
      <c r="M661" s="1"/>
    </row>
    <row r="662" spans="13:13" x14ac:dyDescent="0.25">
      <c r="M662" s="1"/>
    </row>
    <row r="663" spans="13:13" x14ac:dyDescent="0.25">
      <c r="M663" s="1"/>
    </row>
    <row r="664" spans="13:13" x14ac:dyDescent="0.25">
      <c r="M664" s="1"/>
    </row>
    <row r="665" spans="13:13" x14ac:dyDescent="0.25">
      <c r="M665" s="1"/>
    </row>
    <row r="666" spans="13:13" x14ac:dyDescent="0.25">
      <c r="M666" s="1"/>
    </row>
    <row r="667" spans="13:13" x14ac:dyDescent="0.25">
      <c r="M667" s="1"/>
    </row>
    <row r="670" spans="13:13" x14ac:dyDescent="0.25">
      <c r="M670" s="1"/>
    </row>
    <row r="671" spans="13:13" x14ac:dyDescent="0.25">
      <c r="M671" s="1"/>
    </row>
    <row r="672" spans="13:13" x14ac:dyDescent="0.25">
      <c r="M672" s="1"/>
    </row>
    <row r="673" spans="13:13" x14ac:dyDescent="0.25">
      <c r="M673" s="1"/>
    </row>
    <row r="674" spans="13:13" x14ac:dyDescent="0.25">
      <c r="M674" s="1"/>
    </row>
    <row r="675" spans="13:13" x14ac:dyDescent="0.25">
      <c r="M675" s="1"/>
    </row>
    <row r="676" spans="13:13" x14ac:dyDescent="0.25">
      <c r="M676" s="1"/>
    </row>
    <row r="678" spans="13:13" x14ac:dyDescent="0.25">
      <c r="M678" s="1"/>
    </row>
    <row r="754" spans="13:13" x14ac:dyDescent="0.25">
      <c r="M754" s="1"/>
    </row>
    <row r="756" spans="13:13" x14ac:dyDescent="0.25">
      <c r="M756" s="1"/>
    </row>
    <row r="757" spans="13:13" x14ac:dyDescent="0.25">
      <c r="M757" s="1"/>
    </row>
    <row r="758" spans="13:13" x14ac:dyDescent="0.25">
      <c r="M758" s="1"/>
    </row>
    <row r="759" spans="13:13" x14ac:dyDescent="0.25">
      <c r="M759" s="1"/>
    </row>
    <row r="760" spans="13:13" x14ac:dyDescent="0.25">
      <c r="M760" s="1"/>
    </row>
    <row r="761" spans="13:13" x14ac:dyDescent="0.25">
      <c r="M761" s="1"/>
    </row>
    <row r="762" spans="13:13" x14ac:dyDescent="0.25">
      <c r="M762" s="1"/>
    </row>
    <row r="765" spans="13:13" x14ac:dyDescent="0.25">
      <c r="M765" s="1"/>
    </row>
    <row r="766" spans="13:13" x14ac:dyDescent="0.25">
      <c r="M766" s="1"/>
    </row>
    <row r="767" spans="13:13" x14ac:dyDescent="0.25">
      <c r="M767" s="1"/>
    </row>
    <row r="768" spans="13:13" x14ac:dyDescent="0.25">
      <c r="M768" s="1"/>
    </row>
    <row r="769" spans="13:13" x14ac:dyDescent="0.25">
      <c r="M769" s="1"/>
    </row>
    <row r="770" spans="13:13" x14ac:dyDescent="0.25">
      <c r="M770" s="1"/>
    </row>
    <row r="771" spans="13:13" x14ac:dyDescent="0.25">
      <c r="M771" s="1"/>
    </row>
    <row r="772" spans="13:13" x14ac:dyDescent="0.25">
      <c r="M772" s="1"/>
    </row>
    <row r="785" spans="13:13" x14ac:dyDescent="0.25">
      <c r="M785" s="1"/>
    </row>
    <row r="786" spans="13:13" x14ac:dyDescent="0.25">
      <c r="M786" s="1"/>
    </row>
    <row r="787" spans="13:13" x14ac:dyDescent="0.25">
      <c r="M787" s="1"/>
    </row>
    <row r="788" spans="13:13" x14ac:dyDescent="0.25">
      <c r="M788" s="1"/>
    </row>
    <row r="789" spans="13:13" x14ac:dyDescent="0.25">
      <c r="M789" s="1"/>
    </row>
    <row r="790" spans="13:13" x14ac:dyDescent="0.25">
      <c r="M790" s="1"/>
    </row>
    <row r="791" spans="13:13" x14ac:dyDescent="0.25">
      <c r="M791" s="1"/>
    </row>
    <row r="792" spans="13:13" x14ac:dyDescent="0.25">
      <c r="M792" s="1"/>
    </row>
    <row r="795" spans="13:13" x14ac:dyDescent="0.25">
      <c r="M795" s="1"/>
    </row>
    <row r="796" spans="13:13" x14ac:dyDescent="0.25">
      <c r="M796" s="1"/>
    </row>
    <row r="797" spans="13:13" x14ac:dyDescent="0.25">
      <c r="M797" s="1"/>
    </row>
    <row r="798" spans="13:13" x14ac:dyDescent="0.25">
      <c r="M798" s="1"/>
    </row>
    <row r="799" spans="13:13" x14ac:dyDescent="0.25">
      <c r="M799" s="1"/>
    </row>
    <row r="800" spans="13:13" x14ac:dyDescent="0.25">
      <c r="M800" s="1"/>
    </row>
    <row r="801" spans="13:13" x14ac:dyDescent="0.25">
      <c r="M801" s="1"/>
    </row>
    <row r="802" spans="13:13" x14ac:dyDescent="0.25">
      <c r="M802" s="1"/>
    </row>
    <row r="804" spans="13:13" x14ac:dyDescent="0.25">
      <c r="M804" s="1"/>
    </row>
    <row r="805" spans="13:13" x14ac:dyDescent="0.25">
      <c r="M805" s="1"/>
    </row>
    <row r="806" spans="13:13" x14ac:dyDescent="0.25">
      <c r="M806" s="1"/>
    </row>
    <row r="807" spans="13:13" x14ac:dyDescent="0.25">
      <c r="M807" s="1"/>
    </row>
    <row r="808" spans="13:13" x14ac:dyDescent="0.25">
      <c r="M808" s="1"/>
    </row>
    <row r="809" spans="13:13" x14ac:dyDescent="0.25">
      <c r="M809" s="1"/>
    </row>
    <row r="810" spans="13:13" x14ac:dyDescent="0.25">
      <c r="M810" s="1"/>
    </row>
    <row r="811" spans="13:13" x14ac:dyDescent="0.25">
      <c r="M811" s="1"/>
    </row>
    <row r="814" spans="13:13" x14ac:dyDescent="0.25">
      <c r="M814" s="1"/>
    </row>
    <row r="815" spans="13:13" x14ac:dyDescent="0.25">
      <c r="M815" s="1"/>
    </row>
    <row r="816" spans="13:13" x14ac:dyDescent="0.25">
      <c r="M816" s="1"/>
    </row>
    <row r="817" spans="13:13" x14ac:dyDescent="0.25">
      <c r="M817" s="1"/>
    </row>
    <row r="818" spans="13:13" x14ac:dyDescent="0.25">
      <c r="M818" s="1"/>
    </row>
    <row r="819" spans="13:13" x14ac:dyDescent="0.25">
      <c r="M819" s="1"/>
    </row>
    <row r="820" spans="13:13" x14ac:dyDescent="0.25">
      <c r="M820" s="1"/>
    </row>
    <row r="821" spans="13:13" x14ac:dyDescent="0.25">
      <c r="M821" s="1"/>
    </row>
    <row r="824" spans="13:13" x14ac:dyDescent="0.25">
      <c r="M824" s="1"/>
    </row>
    <row r="825" spans="13:13" x14ac:dyDescent="0.25">
      <c r="M825" s="1"/>
    </row>
    <row r="826" spans="13:13" x14ac:dyDescent="0.25">
      <c r="M826" s="1"/>
    </row>
    <row r="827" spans="13:13" x14ac:dyDescent="0.25">
      <c r="M827" s="1"/>
    </row>
    <row r="828" spans="13:13" x14ac:dyDescent="0.25">
      <c r="M828" s="1"/>
    </row>
    <row r="829" spans="13:13" x14ac:dyDescent="0.25">
      <c r="M829" s="1"/>
    </row>
    <row r="830" spans="13:13" x14ac:dyDescent="0.25">
      <c r="M830" s="1"/>
    </row>
    <row r="831" spans="13:13" x14ac:dyDescent="0.25">
      <c r="M831" s="1"/>
    </row>
    <row r="834" spans="13:13" x14ac:dyDescent="0.25">
      <c r="M834" s="1"/>
    </row>
    <row r="835" spans="13:13" x14ac:dyDescent="0.25">
      <c r="M835" s="1"/>
    </row>
    <row r="836" spans="13:13" x14ac:dyDescent="0.25">
      <c r="M836" s="1"/>
    </row>
    <row r="837" spans="13:13" x14ac:dyDescent="0.25">
      <c r="M837" s="1"/>
    </row>
    <row r="838" spans="13:13" x14ac:dyDescent="0.25">
      <c r="M838" s="1"/>
    </row>
    <row r="839" spans="13:13" x14ac:dyDescent="0.25">
      <c r="M839" s="1"/>
    </row>
    <row r="840" spans="13:13" x14ac:dyDescent="0.25">
      <c r="M840" s="1"/>
    </row>
    <row r="843" spans="13:13" x14ac:dyDescent="0.25">
      <c r="M843" s="1"/>
    </row>
    <row r="844" spans="13:13" x14ac:dyDescent="0.25">
      <c r="M844" s="1"/>
    </row>
    <row r="845" spans="13:13" x14ac:dyDescent="0.25">
      <c r="M845" s="1"/>
    </row>
    <row r="846" spans="13:13" x14ac:dyDescent="0.25">
      <c r="M846" s="1"/>
    </row>
    <row r="847" spans="13:13" x14ac:dyDescent="0.25">
      <c r="M847" s="1"/>
    </row>
    <row r="848" spans="13:13" x14ac:dyDescent="0.25">
      <c r="M848" s="1"/>
    </row>
    <row r="849" spans="13:13" x14ac:dyDescent="0.25">
      <c r="M849" s="1"/>
    </row>
    <row r="850" spans="13:13" x14ac:dyDescent="0.25">
      <c r="M850" s="1"/>
    </row>
    <row r="853" spans="13:13" x14ac:dyDescent="0.25">
      <c r="M853" s="1"/>
    </row>
    <row r="854" spans="13:13" x14ac:dyDescent="0.25">
      <c r="M854" s="1"/>
    </row>
    <row r="855" spans="13:13" x14ac:dyDescent="0.25">
      <c r="M855" s="1"/>
    </row>
    <row r="856" spans="13:13" x14ac:dyDescent="0.25">
      <c r="M856" s="1"/>
    </row>
    <row r="857" spans="13:13" x14ac:dyDescent="0.25">
      <c r="M857" s="1"/>
    </row>
    <row r="858" spans="13:13" x14ac:dyDescent="0.25">
      <c r="M858" s="1"/>
    </row>
    <row r="859" spans="13:13" x14ac:dyDescent="0.25">
      <c r="M859" s="1"/>
    </row>
    <row r="860" spans="13:13" x14ac:dyDescent="0.25">
      <c r="M860" s="1"/>
    </row>
    <row r="863" spans="13:13" x14ac:dyDescent="0.25">
      <c r="M863" s="1"/>
    </row>
    <row r="864" spans="13:13" x14ac:dyDescent="0.25">
      <c r="M864" s="1"/>
    </row>
    <row r="865" spans="13:13" x14ac:dyDescent="0.25">
      <c r="M865" s="1"/>
    </row>
    <row r="866" spans="13:13" x14ac:dyDescent="0.25">
      <c r="M866" s="1"/>
    </row>
    <row r="867" spans="13:13" x14ac:dyDescent="0.25">
      <c r="M867" s="1"/>
    </row>
    <row r="868" spans="13:13" x14ac:dyDescent="0.25">
      <c r="M868" s="1"/>
    </row>
    <row r="869" spans="13:13" x14ac:dyDescent="0.25">
      <c r="M869" s="1"/>
    </row>
    <row r="870" spans="13:13" x14ac:dyDescent="0.25">
      <c r="M870" s="1"/>
    </row>
    <row r="873" spans="13:13" x14ac:dyDescent="0.25">
      <c r="M873" s="1"/>
    </row>
    <row r="874" spans="13:13" x14ac:dyDescent="0.25">
      <c r="M874" s="1"/>
    </row>
    <row r="875" spans="13:13" x14ac:dyDescent="0.25">
      <c r="M875" s="1"/>
    </row>
    <row r="876" spans="13:13" x14ac:dyDescent="0.25">
      <c r="M876" s="1"/>
    </row>
    <row r="877" spans="13:13" x14ac:dyDescent="0.25">
      <c r="M877" s="1"/>
    </row>
    <row r="878" spans="13:13" x14ac:dyDescent="0.25">
      <c r="M878" s="1"/>
    </row>
    <row r="879" spans="13:13" x14ac:dyDescent="0.25">
      <c r="M879" s="1"/>
    </row>
    <row r="882" spans="13:13" x14ac:dyDescent="0.25">
      <c r="M882" s="1"/>
    </row>
    <row r="883" spans="13:13" x14ac:dyDescent="0.25">
      <c r="M883" s="1"/>
    </row>
    <row r="884" spans="13:13" x14ac:dyDescent="0.25">
      <c r="M884" s="1"/>
    </row>
    <row r="885" spans="13:13" x14ac:dyDescent="0.25">
      <c r="M885" s="1"/>
    </row>
    <row r="886" spans="13:13" x14ac:dyDescent="0.25">
      <c r="M886" s="1"/>
    </row>
    <row r="887" spans="13:13" x14ac:dyDescent="0.25">
      <c r="M887" s="1"/>
    </row>
    <row r="888" spans="13:13" x14ac:dyDescent="0.25">
      <c r="M888" s="1"/>
    </row>
    <row r="889" spans="13:13" x14ac:dyDescent="0.25">
      <c r="M889" s="1"/>
    </row>
    <row r="892" spans="13:13" x14ac:dyDescent="0.25">
      <c r="M892" s="1"/>
    </row>
    <row r="893" spans="13:13" x14ac:dyDescent="0.25">
      <c r="M893" s="1"/>
    </row>
    <row r="894" spans="13:13" x14ac:dyDescent="0.25">
      <c r="M894" s="1"/>
    </row>
    <row r="895" spans="13:13" x14ac:dyDescent="0.25">
      <c r="M895" s="1"/>
    </row>
    <row r="896" spans="13:13" x14ac:dyDescent="0.25">
      <c r="M896" s="1"/>
    </row>
    <row r="897" spans="13:13" x14ac:dyDescent="0.25">
      <c r="M897" s="1"/>
    </row>
    <row r="898" spans="13:13" x14ac:dyDescent="0.25">
      <c r="M898" s="1"/>
    </row>
    <row r="899" spans="13:13" x14ac:dyDescent="0.25">
      <c r="M899" s="1"/>
    </row>
    <row r="902" spans="13:13" x14ac:dyDescent="0.25">
      <c r="M902" s="1"/>
    </row>
    <row r="903" spans="13:13" x14ac:dyDescent="0.25">
      <c r="M903" s="1"/>
    </row>
    <row r="904" spans="13:13" x14ac:dyDescent="0.25">
      <c r="M904" s="1"/>
    </row>
    <row r="905" spans="13:13" x14ac:dyDescent="0.25">
      <c r="M905" s="1"/>
    </row>
    <row r="906" spans="13:13" x14ac:dyDescent="0.25">
      <c r="M906" s="1"/>
    </row>
    <row r="907" spans="13:13" x14ac:dyDescent="0.25">
      <c r="M907" s="1"/>
    </row>
    <row r="908" spans="13:13" x14ac:dyDescent="0.25">
      <c r="M908" s="1"/>
    </row>
    <row r="909" spans="13:13" x14ac:dyDescent="0.25">
      <c r="M909" s="1"/>
    </row>
    <row r="912" spans="13:13" x14ac:dyDescent="0.25">
      <c r="M912" s="1"/>
    </row>
    <row r="913" spans="13:13" x14ac:dyDescent="0.25">
      <c r="M913" s="1"/>
    </row>
    <row r="914" spans="13:13" x14ac:dyDescent="0.25">
      <c r="M914" s="1"/>
    </row>
    <row r="915" spans="13:13" x14ac:dyDescent="0.25">
      <c r="M915" s="1"/>
    </row>
    <row r="916" spans="13:13" x14ac:dyDescent="0.25">
      <c r="M916" s="1"/>
    </row>
    <row r="917" spans="13:13" x14ac:dyDescent="0.25">
      <c r="M917" s="1"/>
    </row>
    <row r="918" spans="13:13" x14ac:dyDescent="0.25">
      <c r="M918" s="1"/>
    </row>
    <row r="921" spans="13:13" x14ac:dyDescent="0.25">
      <c r="M921" s="1"/>
    </row>
    <row r="922" spans="13:13" x14ac:dyDescent="0.25">
      <c r="M922" s="1"/>
    </row>
    <row r="923" spans="13:13" x14ac:dyDescent="0.25">
      <c r="M923" s="1"/>
    </row>
    <row r="924" spans="13:13" x14ac:dyDescent="0.25">
      <c r="M924" s="1"/>
    </row>
    <row r="925" spans="13:13" x14ac:dyDescent="0.25">
      <c r="M925" s="1"/>
    </row>
    <row r="926" spans="13:13" x14ac:dyDescent="0.25">
      <c r="M926" s="1"/>
    </row>
    <row r="927" spans="13:13" x14ac:dyDescent="0.25">
      <c r="M927" s="1"/>
    </row>
    <row r="928" spans="13:13" x14ac:dyDescent="0.25">
      <c r="M928" s="1"/>
    </row>
    <row r="931" spans="13:13" x14ac:dyDescent="0.25">
      <c r="M931" s="1"/>
    </row>
    <row r="932" spans="13:13" x14ac:dyDescent="0.25">
      <c r="M932" s="1"/>
    </row>
    <row r="933" spans="13:13" x14ac:dyDescent="0.25">
      <c r="M933" s="1"/>
    </row>
    <row r="934" spans="13:13" x14ac:dyDescent="0.25">
      <c r="M934" s="1"/>
    </row>
    <row r="935" spans="13:13" x14ac:dyDescent="0.25">
      <c r="M935" s="1"/>
    </row>
    <row r="936" spans="13:13" x14ac:dyDescent="0.25">
      <c r="M936" s="1"/>
    </row>
    <row r="937" spans="13:13" x14ac:dyDescent="0.25">
      <c r="M937" s="1"/>
    </row>
    <row r="939" spans="13:13" x14ac:dyDescent="0.25">
      <c r="M939" s="1"/>
    </row>
    <row r="972" spans="13:13" x14ac:dyDescent="0.25">
      <c r="M972" s="1"/>
    </row>
    <row r="973" spans="13:13" x14ac:dyDescent="0.25">
      <c r="M973" s="1"/>
    </row>
    <row r="974" spans="13:13" x14ac:dyDescent="0.25">
      <c r="M974" s="1"/>
    </row>
    <row r="977" spans="13:13" x14ac:dyDescent="0.25">
      <c r="M977" s="1"/>
    </row>
    <row r="978" spans="13:13" x14ac:dyDescent="0.25">
      <c r="M978" s="1"/>
    </row>
    <row r="979" spans="13:13" x14ac:dyDescent="0.25">
      <c r="M979" s="1"/>
    </row>
    <row r="980" spans="13:13" x14ac:dyDescent="0.25">
      <c r="M980" s="1"/>
    </row>
    <row r="981" spans="13:13" x14ac:dyDescent="0.25">
      <c r="M981" s="1"/>
    </row>
    <row r="982" spans="13:13" x14ac:dyDescent="0.25">
      <c r="M982" s="1"/>
    </row>
    <row r="983" spans="13:13" x14ac:dyDescent="0.25">
      <c r="M983" s="1"/>
    </row>
    <row r="985" spans="13:13" x14ac:dyDescent="0.25">
      <c r="M985" s="1"/>
    </row>
    <row r="1072" spans="13:13" x14ac:dyDescent="0.25">
      <c r="M1072" s="1"/>
    </row>
    <row r="1074" spans="13:13" x14ac:dyDescent="0.25">
      <c r="M1074" s="1"/>
    </row>
    <row r="1075" spans="13:13" x14ac:dyDescent="0.25">
      <c r="M1075" s="1"/>
    </row>
    <row r="1076" spans="13:13" x14ac:dyDescent="0.25">
      <c r="M1076" s="1"/>
    </row>
    <row r="1077" spans="13:13" x14ac:dyDescent="0.25">
      <c r="M1077" s="1"/>
    </row>
    <row r="1078" spans="13:13" x14ac:dyDescent="0.25">
      <c r="M1078" s="1"/>
    </row>
    <row r="1079" spans="13:13" x14ac:dyDescent="0.25">
      <c r="M1079" s="1"/>
    </row>
    <row r="1080" spans="13:13" x14ac:dyDescent="0.25">
      <c r="M1080" s="1"/>
    </row>
    <row r="1083" spans="13:13" x14ac:dyDescent="0.25">
      <c r="M1083" s="1"/>
    </row>
    <row r="1084" spans="13:13" x14ac:dyDescent="0.25">
      <c r="M1084" s="1"/>
    </row>
    <row r="1085" spans="13:13" x14ac:dyDescent="0.25">
      <c r="M1085" s="1"/>
    </row>
    <row r="1086" spans="13:13" x14ac:dyDescent="0.25">
      <c r="M1086" s="1"/>
    </row>
    <row r="1087" spans="13:13" x14ac:dyDescent="0.25">
      <c r="M1087" s="1"/>
    </row>
    <row r="1088" spans="13:13" x14ac:dyDescent="0.25">
      <c r="M1088" s="1"/>
    </row>
    <row r="1089" spans="13:13" x14ac:dyDescent="0.25">
      <c r="M1089" s="1"/>
    </row>
    <row r="1090" spans="13:13" x14ac:dyDescent="0.25">
      <c r="M1090" s="1"/>
    </row>
    <row r="1102" spans="13:13" x14ac:dyDescent="0.25">
      <c r="M1102" s="1"/>
    </row>
    <row r="1103" spans="13:13" x14ac:dyDescent="0.25">
      <c r="M1103" s="1"/>
    </row>
    <row r="1104" spans="13:13" x14ac:dyDescent="0.25">
      <c r="M1104" s="1"/>
    </row>
    <row r="1105" spans="13:13" x14ac:dyDescent="0.25">
      <c r="M1105" s="1"/>
    </row>
    <row r="1106" spans="13:13" x14ac:dyDescent="0.25">
      <c r="M1106" s="1"/>
    </row>
    <row r="1107" spans="13:13" x14ac:dyDescent="0.25">
      <c r="M1107" s="1"/>
    </row>
    <row r="1108" spans="13:13" x14ac:dyDescent="0.25">
      <c r="M1108" s="1"/>
    </row>
    <row r="1109" spans="13:13" x14ac:dyDescent="0.25">
      <c r="M1109" s="1"/>
    </row>
    <row r="1112" spans="13:13" x14ac:dyDescent="0.25">
      <c r="M1112" s="1"/>
    </row>
    <row r="1113" spans="13:13" x14ac:dyDescent="0.25">
      <c r="M1113" s="1"/>
    </row>
    <row r="1114" spans="13:13" x14ac:dyDescent="0.25">
      <c r="M1114" s="1"/>
    </row>
    <row r="1115" spans="13:13" x14ac:dyDescent="0.25">
      <c r="M1115" s="1"/>
    </row>
    <row r="1116" spans="13:13" x14ac:dyDescent="0.25">
      <c r="M1116" s="1"/>
    </row>
    <row r="1117" spans="13:13" x14ac:dyDescent="0.25">
      <c r="M1117" s="1"/>
    </row>
    <row r="1118" spans="13:13" x14ac:dyDescent="0.25">
      <c r="M1118" s="1"/>
    </row>
    <row r="1119" spans="13:13" x14ac:dyDescent="0.25">
      <c r="M1119" s="1"/>
    </row>
    <row r="1121" spans="13:13" x14ac:dyDescent="0.25">
      <c r="M1121" s="1"/>
    </row>
    <row r="1122" spans="13:13" x14ac:dyDescent="0.25">
      <c r="M1122" s="1"/>
    </row>
    <row r="1123" spans="13:13" x14ac:dyDescent="0.25">
      <c r="M1123" s="1"/>
    </row>
    <row r="1124" spans="13:13" x14ac:dyDescent="0.25">
      <c r="M1124" s="1"/>
    </row>
    <row r="1125" spans="13:13" x14ac:dyDescent="0.25">
      <c r="M1125" s="1"/>
    </row>
    <row r="1126" spans="13:13" x14ac:dyDescent="0.25">
      <c r="M1126" s="1"/>
    </row>
    <row r="1127" spans="13:13" x14ac:dyDescent="0.25">
      <c r="M1127" s="1"/>
    </row>
    <row r="1128" spans="13:13" x14ac:dyDescent="0.25">
      <c r="M1128" s="1"/>
    </row>
    <row r="1131" spans="13:13" x14ac:dyDescent="0.25">
      <c r="M1131" s="1"/>
    </row>
    <row r="1132" spans="13:13" x14ac:dyDescent="0.25">
      <c r="M1132" s="1"/>
    </row>
    <row r="1133" spans="13:13" x14ac:dyDescent="0.25">
      <c r="M1133" s="1"/>
    </row>
    <row r="1134" spans="13:13" x14ac:dyDescent="0.25">
      <c r="M1134" s="1"/>
    </row>
    <row r="1135" spans="13:13" x14ac:dyDescent="0.25">
      <c r="M1135" s="1"/>
    </row>
    <row r="1136" spans="13:13" x14ac:dyDescent="0.25">
      <c r="M1136" s="1"/>
    </row>
    <row r="1137" spans="13:13" x14ac:dyDescent="0.25">
      <c r="M1137" s="1"/>
    </row>
    <row r="1138" spans="13:13" x14ac:dyDescent="0.25">
      <c r="M1138" s="1"/>
    </row>
    <row r="1141" spans="13:13" x14ac:dyDescent="0.25">
      <c r="M1141" s="1"/>
    </row>
    <row r="1142" spans="13:13" x14ac:dyDescent="0.25">
      <c r="M1142" s="1"/>
    </row>
    <row r="1143" spans="13:13" x14ac:dyDescent="0.25">
      <c r="M1143" s="1"/>
    </row>
    <row r="1144" spans="13:13" x14ac:dyDescent="0.25">
      <c r="M1144" s="1"/>
    </row>
    <row r="1145" spans="13:13" x14ac:dyDescent="0.25">
      <c r="M1145" s="1"/>
    </row>
    <row r="1146" spans="13:13" x14ac:dyDescent="0.25">
      <c r="M1146" s="1"/>
    </row>
    <row r="1147" spans="13:13" x14ac:dyDescent="0.25">
      <c r="M1147" s="1"/>
    </row>
    <row r="1148" spans="13:13" x14ac:dyDescent="0.25">
      <c r="M1148" s="1"/>
    </row>
    <row r="1151" spans="13:13" x14ac:dyDescent="0.25">
      <c r="M1151" s="1"/>
    </row>
    <row r="1152" spans="13:13" x14ac:dyDescent="0.25">
      <c r="M1152" s="1"/>
    </row>
    <row r="1153" spans="13:13" x14ac:dyDescent="0.25">
      <c r="M1153" s="1"/>
    </row>
    <row r="1154" spans="13:13" x14ac:dyDescent="0.25">
      <c r="M1154" s="1"/>
    </row>
    <row r="1155" spans="13:13" x14ac:dyDescent="0.25">
      <c r="M1155" s="1"/>
    </row>
    <row r="1156" spans="13:13" x14ac:dyDescent="0.25">
      <c r="M1156" s="1"/>
    </row>
    <row r="1157" spans="13:13" x14ac:dyDescent="0.25">
      <c r="M1157" s="1"/>
    </row>
    <row r="1160" spans="13:13" x14ac:dyDescent="0.25">
      <c r="M1160" s="1"/>
    </row>
    <row r="1161" spans="13:13" x14ac:dyDescent="0.25">
      <c r="M1161" s="1"/>
    </row>
    <row r="1162" spans="13:13" x14ac:dyDescent="0.25">
      <c r="M1162" s="1"/>
    </row>
    <row r="1163" spans="13:13" x14ac:dyDescent="0.25">
      <c r="M1163" s="1"/>
    </row>
    <row r="1164" spans="13:13" x14ac:dyDescent="0.25">
      <c r="M1164" s="1"/>
    </row>
    <row r="1165" spans="13:13" x14ac:dyDescent="0.25">
      <c r="M1165" s="1"/>
    </row>
    <row r="1166" spans="13:13" x14ac:dyDescent="0.25">
      <c r="M1166" s="1"/>
    </row>
    <row r="1167" spans="13:13" x14ac:dyDescent="0.25">
      <c r="M1167" s="1"/>
    </row>
    <row r="1170" spans="13:13" x14ac:dyDescent="0.25">
      <c r="M1170" s="1"/>
    </row>
    <row r="1171" spans="13:13" x14ac:dyDescent="0.25">
      <c r="M1171" s="1"/>
    </row>
    <row r="1172" spans="13:13" x14ac:dyDescent="0.25">
      <c r="M1172" s="1"/>
    </row>
    <row r="1173" spans="13:13" x14ac:dyDescent="0.25">
      <c r="M1173" s="1"/>
    </row>
    <row r="1174" spans="13:13" x14ac:dyDescent="0.25">
      <c r="M1174" s="1"/>
    </row>
    <row r="1175" spans="13:13" x14ac:dyDescent="0.25">
      <c r="M1175" s="1"/>
    </row>
    <row r="1176" spans="13:13" x14ac:dyDescent="0.25">
      <c r="M1176" s="1"/>
    </row>
    <row r="1177" spans="13:13" x14ac:dyDescent="0.25">
      <c r="M1177" s="1"/>
    </row>
    <row r="1180" spans="13:13" x14ac:dyDescent="0.25">
      <c r="M1180" s="1"/>
    </row>
    <row r="1181" spans="13:13" x14ac:dyDescent="0.25">
      <c r="M1181" s="1"/>
    </row>
    <row r="1182" spans="13:13" x14ac:dyDescent="0.25">
      <c r="M1182" s="1"/>
    </row>
    <row r="1183" spans="13:13" x14ac:dyDescent="0.25">
      <c r="M1183" s="1"/>
    </row>
    <row r="1184" spans="13:13" x14ac:dyDescent="0.25">
      <c r="M1184" s="1"/>
    </row>
    <row r="1185" spans="13:13" x14ac:dyDescent="0.25">
      <c r="M1185" s="1"/>
    </row>
    <row r="1186" spans="13:13" x14ac:dyDescent="0.25">
      <c r="M1186" s="1"/>
    </row>
    <row r="1187" spans="13:13" x14ac:dyDescent="0.25">
      <c r="M1187" s="1"/>
    </row>
    <row r="1190" spans="13:13" x14ac:dyDescent="0.25">
      <c r="M1190" s="1"/>
    </row>
    <row r="1191" spans="13:13" x14ac:dyDescent="0.25">
      <c r="M1191" s="1"/>
    </row>
    <row r="1192" spans="13:13" x14ac:dyDescent="0.25">
      <c r="M1192" s="1"/>
    </row>
    <row r="1193" spans="13:13" x14ac:dyDescent="0.25">
      <c r="M1193" s="1"/>
    </row>
    <row r="1194" spans="13:13" x14ac:dyDescent="0.25">
      <c r="M1194" s="1"/>
    </row>
    <row r="1195" spans="13:13" x14ac:dyDescent="0.25">
      <c r="M1195" s="1"/>
    </row>
    <row r="1196" spans="13:13" x14ac:dyDescent="0.25">
      <c r="M1196" s="1"/>
    </row>
    <row r="1199" spans="13:13" x14ac:dyDescent="0.25">
      <c r="M1199" s="1"/>
    </row>
    <row r="1200" spans="13:13" x14ac:dyDescent="0.25">
      <c r="M1200" s="1"/>
    </row>
    <row r="1201" spans="13:13" x14ac:dyDescent="0.25">
      <c r="M1201" s="1"/>
    </row>
    <row r="1202" spans="13:13" x14ac:dyDescent="0.25">
      <c r="M1202" s="1"/>
    </row>
    <row r="1203" spans="13:13" x14ac:dyDescent="0.25">
      <c r="M1203" s="1"/>
    </row>
    <row r="1204" spans="13:13" x14ac:dyDescent="0.25">
      <c r="M1204" s="1"/>
    </row>
    <row r="1205" spans="13:13" x14ac:dyDescent="0.25">
      <c r="M1205" s="1"/>
    </row>
    <row r="1206" spans="13:13" x14ac:dyDescent="0.25">
      <c r="M1206" s="1"/>
    </row>
    <row r="1209" spans="13:13" x14ac:dyDescent="0.25">
      <c r="M1209" s="1"/>
    </row>
    <row r="1210" spans="13:13" x14ac:dyDescent="0.25">
      <c r="M1210" s="1"/>
    </row>
    <row r="1211" spans="13:13" x14ac:dyDescent="0.25">
      <c r="M1211" s="1"/>
    </row>
    <row r="1212" spans="13:13" x14ac:dyDescent="0.25">
      <c r="M1212" s="1"/>
    </row>
    <row r="1213" spans="13:13" x14ac:dyDescent="0.25">
      <c r="M1213" s="1"/>
    </row>
    <row r="1214" spans="13:13" x14ac:dyDescent="0.25">
      <c r="M1214" s="1"/>
    </row>
    <row r="1215" spans="13:13" x14ac:dyDescent="0.25">
      <c r="M1215" s="1"/>
    </row>
    <row r="1216" spans="13:13" x14ac:dyDescent="0.25">
      <c r="M1216" s="1"/>
    </row>
    <row r="1219" spans="13:13" x14ac:dyDescent="0.25">
      <c r="M1219" s="1"/>
    </row>
    <row r="1220" spans="13:13" x14ac:dyDescent="0.25">
      <c r="M1220" s="1"/>
    </row>
    <row r="1221" spans="13:13" x14ac:dyDescent="0.25">
      <c r="M1221" s="1"/>
    </row>
    <row r="1222" spans="13:13" x14ac:dyDescent="0.25">
      <c r="M1222" s="1"/>
    </row>
    <row r="1223" spans="13:13" x14ac:dyDescent="0.25">
      <c r="M1223" s="1"/>
    </row>
    <row r="1224" spans="13:13" x14ac:dyDescent="0.25">
      <c r="M1224" s="1"/>
    </row>
    <row r="1225" spans="13:13" x14ac:dyDescent="0.25">
      <c r="M1225" s="1"/>
    </row>
    <row r="1226" spans="13:13" x14ac:dyDescent="0.25">
      <c r="M1226" s="1"/>
    </row>
    <row r="1229" spans="13:13" x14ac:dyDescent="0.25">
      <c r="M1229" s="1"/>
    </row>
    <row r="1230" spans="13:13" x14ac:dyDescent="0.25">
      <c r="M1230" s="1"/>
    </row>
    <row r="1231" spans="13:13" x14ac:dyDescent="0.25">
      <c r="M1231" s="1"/>
    </row>
    <row r="1232" spans="13:13" x14ac:dyDescent="0.25">
      <c r="M1232" s="1"/>
    </row>
    <row r="1233" spans="13:13" x14ac:dyDescent="0.25">
      <c r="M1233" s="1"/>
    </row>
    <row r="1234" spans="13:13" x14ac:dyDescent="0.25">
      <c r="M1234" s="1"/>
    </row>
    <row r="1235" spans="13:13" x14ac:dyDescent="0.25">
      <c r="M1235" s="1"/>
    </row>
    <row r="1238" spans="13:13" x14ac:dyDescent="0.25">
      <c r="M1238" s="1"/>
    </row>
    <row r="1239" spans="13:13" x14ac:dyDescent="0.25">
      <c r="M1239" s="1"/>
    </row>
    <row r="1240" spans="13:13" x14ac:dyDescent="0.25">
      <c r="M1240" s="1"/>
    </row>
    <row r="1241" spans="13:13" x14ac:dyDescent="0.25">
      <c r="M1241" s="1"/>
    </row>
    <row r="1242" spans="13:13" x14ac:dyDescent="0.25">
      <c r="M1242" s="1"/>
    </row>
    <row r="1243" spans="13:13" x14ac:dyDescent="0.25">
      <c r="M1243" s="1"/>
    </row>
    <row r="1244" spans="13:13" x14ac:dyDescent="0.25">
      <c r="M1244" s="1"/>
    </row>
    <row r="1245" spans="13:13" x14ac:dyDescent="0.25">
      <c r="M1245" s="1"/>
    </row>
    <row r="1248" spans="13:13" x14ac:dyDescent="0.25">
      <c r="M1248" s="1"/>
    </row>
    <row r="1249" spans="13:13" x14ac:dyDescent="0.25">
      <c r="M1249" s="1"/>
    </row>
    <row r="1250" spans="13:13" x14ac:dyDescent="0.25">
      <c r="M1250" s="1"/>
    </row>
    <row r="1251" spans="13:13" x14ac:dyDescent="0.25">
      <c r="M1251" s="1"/>
    </row>
    <row r="1252" spans="13:13" x14ac:dyDescent="0.25">
      <c r="M1252" s="1"/>
    </row>
    <row r="1253" spans="13:13" x14ac:dyDescent="0.25">
      <c r="M1253" s="1"/>
    </row>
    <row r="1254" spans="13:13" x14ac:dyDescent="0.25">
      <c r="M1254" s="1"/>
    </row>
    <row r="1256" spans="13:13" x14ac:dyDescent="0.25">
      <c r="M1256" s="1"/>
    </row>
  </sheetData>
  <conditionalFormatting sqref="L347 I347:J347 N347:P347">
    <cfRule type="duplicateValues" dxfId="4" priority="10"/>
  </conditionalFormatting>
  <conditionalFormatting sqref="M328">
    <cfRule type="duplicateValues" dxfId="3" priority="4"/>
  </conditionalFormatting>
  <conditionalFormatting sqref="M1238">
    <cfRule type="duplicateValues" dxfId="2" priority="3"/>
  </conditionalFormatting>
  <conditionalFormatting sqref="M660">
    <cfRule type="duplicateValues" dxfId="1" priority="2"/>
  </conditionalFormatting>
  <conditionalFormatting sqref="M92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D5C9-A048-4A3C-8E58-D18F5ADE85B5}">
  <dimension ref="A1:D238"/>
  <sheetViews>
    <sheetView workbookViewId="0">
      <selection sqref="A1:D1048576"/>
    </sheetView>
  </sheetViews>
  <sheetFormatPr defaultRowHeight="15" x14ac:dyDescent="0.25"/>
  <cols>
    <col min="1" max="1" width="16.5703125" bestFit="1" customWidth="1"/>
    <col min="2" max="2" width="10.7109375" bestFit="1" customWidth="1"/>
    <col min="3" max="3" width="31.42578125" bestFit="1" customWidth="1"/>
    <col min="4" max="4" width="41.7109375" bestFit="1" customWidth="1"/>
  </cols>
  <sheetData>
    <row r="1" spans="1:4" s="20" customFormat="1" x14ac:dyDescent="0.25">
      <c r="A1" s="6" t="s">
        <v>13</v>
      </c>
      <c r="B1" s="6" t="s">
        <v>14</v>
      </c>
      <c r="C1" s="6" t="s">
        <v>6</v>
      </c>
      <c r="D1" s="6" t="s">
        <v>129</v>
      </c>
    </row>
    <row r="2" spans="1:4" x14ac:dyDescent="0.25">
      <c r="A2" s="7" t="s">
        <v>21</v>
      </c>
      <c r="B2" s="7" t="str">
        <f>"1"</f>
        <v>1</v>
      </c>
      <c r="C2" s="7" t="s">
        <v>22</v>
      </c>
      <c r="D2" s="7" t="s">
        <v>192</v>
      </c>
    </row>
    <row r="3" spans="1:4" x14ac:dyDescent="0.25">
      <c r="A3" s="7" t="s">
        <v>21</v>
      </c>
      <c r="B3" s="7" t="str">
        <f>"2"</f>
        <v>2</v>
      </c>
      <c r="C3" s="7" t="s">
        <v>23</v>
      </c>
      <c r="D3" s="7" t="s">
        <v>193</v>
      </c>
    </row>
    <row r="4" spans="1:4" x14ac:dyDescent="0.25">
      <c r="A4" s="5" t="s">
        <v>28</v>
      </c>
      <c r="B4" s="5" t="str">
        <f>"1"</f>
        <v>1</v>
      </c>
      <c r="C4" s="5" t="s">
        <v>15</v>
      </c>
      <c r="D4" s="5" t="s">
        <v>148</v>
      </c>
    </row>
    <row r="5" spans="1:4" x14ac:dyDescent="0.25">
      <c r="A5" s="5" t="s">
        <v>28</v>
      </c>
      <c r="B5" s="5" t="str">
        <f>"2"</f>
        <v>2</v>
      </c>
      <c r="C5" s="5" t="s">
        <v>16</v>
      </c>
      <c r="D5" s="5" t="s">
        <v>147</v>
      </c>
    </row>
    <row r="6" spans="1:4" x14ac:dyDescent="0.25">
      <c r="A6" s="7" t="s">
        <v>51</v>
      </c>
      <c r="B6" s="7" t="str">
        <f>"1"</f>
        <v>1</v>
      </c>
      <c r="C6" s="7" t="s">
        <v>52</v>
      </c>
      <c r="D6" s="7" t="s">
        <v>148</v>
      </c>
    </row>
    <row r="7" spans="1:4" x14ac:dyDescent="0.25">
      <c r="A7" s="7" t="s">
        <v>51</v>
      </c>
      <c r="B7" s="7" t="str">
        <f>"2"</f>
        <v>2</v>
      </c>
      <c r="C7" s="7" t="s">
        <v>16</v>
      </c>
      <c r="D7" s="7" t="s">
        <v>147</v>
      </c>
    </row>
    <row r="8" spans="1:4" x14ac:dyDescent="0.25">
      <c r="A8" s="7" t="s">
        <v>51</v>
      </c>
      <c r="B8" s="7" t="str">
        <f>"3"</f>
        <v>3</v>
      </c>
      <c r="C8" s="7" t="s">
        <v>39</v>
      </c>
      <c r="D8" s="7" t="s">
        <v>194</v>
      </c>
    </row>
    <row r="9" spans="1:4" x14ac:dyDescent="0.25">
      <c r="A9" s="5" t="s">
        <v>53</v>
      </c>
      <c r="B9" s="5" t="str">
        <f>"1"</f>
        <v>1</v>
      </c>
      <c r="C9" s="5" t="s">
        <v>64</v>
      </c>
      <c r="D9" s="5" t="s">
        <v>137</v>
      </c>
    </row>
    <row r="10" spans="1:4" x14ac:dyDescent="0.25">
      <c r="A10" s="5" t="s">
        <v>53</v>
      </c>
      <c r="B10" s="5" t="str">
        <f>"2"</f>
        <v>2</v>
      </c>
      <c r="C10" s="5" t="s">
        <v>65</v>
      </c>
      <c r="D10" s="5" t="s">
        <v>138</v>
      </c>
    </row>
    <row r="11" spans="1:4" x14ac:dyDescent="0.25">
      <c r="A11" s="5" t="s">
        <v>53</v>
      </c>
      <c r="B11" s="5" t="str">
        <f>"3"</f>
        <v>3</v>
      </c>
      <c r="C11" s="5" t="s">
        <v>139</v>
      </c>
      <c r="D11" s="5" t="s">
        <v>159</v>
      </c>
    </row>
    <row r="12" spans="1:4" x14ac:dyDescent="0.25">
      <c r="A12" s="5" t="s">
        <v>53</v>
      </c>
      <c r="B12" s="5" t="str">
        <f>"4"</f>
        <v>4</v>
      </c>
      <c r="C12" s="5" t="s">
        <v>66</v>
      </c>
      <c r="D12" s="5" t="s">
        <v>160</v>
      </c>
    </row>
    <row r="13" spans="1:4" x14ac:dyDescent="0.25">
      <c r="A13" s="5" t="s">
        <v>53</v>
      </c>
      <c r="B13" s="5" t="str">
        <f>"5"</f>
        <v>5</v>
      </c>
      <c r="C13" s="5" t="s">
        <v>67</v>
      </c>
      <c r="D13" s="5" t="s">
        <v>136</v>
      </c>
    </row>
    <row r="14" spans="1:4" x14ac:dyDescent="0.25">
      <c r="A14" s="7" t="s">
        <v>29</v>
      </c>
      <c r="B14" s="7" t="s">
        <v>30</v>
      </c>
      <c r="C14" s="7" t="s">
        <v>68</v>
      </c>
      <c r="D14" s="7" t="s">
        <v>202</v>
      </c>
    </row>
    <row r="15" spans="1:4" x14ac:dyDescent="0.25">
      <c r="A15" s="7" t="s">
        <v>29</v>
      </c>
      <c r="B15" s="7" t="s">
        <v>298</v>
      </c>
      <c r="C15" s="7" t="s">
        <v>297</v>
      </c>
      <c r="D15" s="7" t="s">
        <v>525</v>
      </c>
    </row>
    <row r="16" spans="1:4" x14ac:dyDescent="0.25">
      <c r="A16" s="7" t="s">
        <v>29</v>
      </c>
      <c r="B16" s="7" t="s">
        <v>263</v>
      </c>
      <c r="C16" s="7" t="s">
        <v>264</v>
      </c>
      <c r="D16" s="7" t="s">
        <v>526</v>
      </c>
    </row>
    <row r="17" spans="1:4" x14ac:dyDescent="0.25">
      <c r="A17" s="7" t="s">
        <v>29</v>
      </c>
      <c r="B17" s="7" t="s">
        <v>31</v>
      </c>
      <c r="C17" s="7" t="s">
        <v>69</v>
      </c>
      <c r="D17" s="7" t="s">
        <v>203</v>
      </c>
    </row>
    <row r="18" spans="1:4" x14ac:dyDescent="0.25">
      <c r="A18" s="7" t="s">
        <v>29</v>
      </c>
      <c r="B18" s="7" t="s">
        <v>32</v>
      </c>
      <c r="C18" s="7" t="s">
        <v>70</v>
      </c>
      <c r="D18" s="7" t="s">
        <v>204</v>
      </c>
    </row>
    <row r="19" spans="1:4" x14ac:dyDescent="0.25">
      <c r="A19" s="7" t="s">
        <v>29</v>
      </c>
      <c r="B19" s="7" t="s">
        <v>209</v>
      </c>
      <c r="C19" s="7" t="s">
        <v>215</v>
      </c>
      <c r="D19" s="7" t="s">
        <v>219</v>
      </c>
    </row>
    <row r="20" spans="1:4" x14ac:dyDescent="0.25">
      <c r="A20" s="7" t="s">
        <v>29</v>
      </c>
      <c r="B20" s="7" t="s">
        <v>33</v>
      </c>
      <c r="C20" s="7" t="s">
        <v>162</v>
      </c>
      <c r="D20" s="7" t="s">
        <v>161</v>
      </c>
    </row>
    <row r="21" spans="1:4" x14ac:dyDescent="0.25">
      <c r="A21" s="5" t="s">
        <v>36</v>
      </c>
      <c r="B21" s="5" t="str">
        <f>"1"</f>
        <v>1</v>
      </c>
      <c r="C21" s="5" t="s">
        <v>71</v>
      </c>
      <c r="D21" s="5" t="s">
        <v>71</v>
      </c>
    </row>
    <row r="22" spans="1:4" x14ac:dyDescent="0.25">
      <c r="A22" s="5" t="s">
        <v>36</v>
      </c>
      <c r="B22" s="5" t="str">
        <f>"2"</f>
        <v>2</v>
      </c>
      <c r="C22" s="5" t="s">
        <v>72</v>
      </c>
      <c r="D22" s="5" t="s">
        <v>72</v>
      </c>
    </row>
    <row r="23" spans="1:4" x14ac:dyDescent="0.25">
      <c r="A23" s="5" t="s">
        <v>36</v>
      </c>
      <c r="B23" s="5" t="str">
        <f>"3"</f>
        <v>3</v>
      </c>
      <c r="C23" s="5" t="s">
        <v>73</v>
      </c>
      <c r="D23" s="5" t="s">
        <v>73</v>
      </c>
    </row>
    <row r="24" spans="1:4" x14ac:dyDescent="0.25">
      <c r="A24" s="5" t="s">
        <v>36</v>
      </c>
      <c r="B24" s="5" t="str">
        <f>"4"</f>
        <v>4</v>
      </c>
      <c r="C24" s="5" t="s">
        <v>74</v>
      </c>
      <c r="D24" s="5" t="s">
        <v>74</v>
      </c>
    </row>
    <row r="25" spans="1:4" x14ac:dyDescent="0.25">
      <c r="A25" s="5" t="s">
        <v>36</v>
      </c>
      <c r="B25" s="5" t="str">
        <f>"5"</f>
        <v>5</v>
      </c>
      <c r="C25" s="5" t="s">
        <v>164</v>
      </c>
      <c r="D25" s="5" t="s">
        <v>164</v>
      </c>
    </row>
    <row r="26" spans="1:4" x14ac:dyDescent="0.25">
      <c r="A26" s="5" t="s">
        <v>36</v>
      </c>
      <c r="B26" s="5" t="str">
        <f>"6"</f>
        <v>6</v>
      </c>
      <c r="C26" s="5" t="s">
        <v>165</v>
      </c>
      <c r="D26" s="5" t="s">
        <v>165</v>
      </c>
    </row>
    <row r="27" spans="1:4" x14ac:dyDescent="0.25">
      <c r="A27" s="7" t="s">
        <v>34</v>
      </c>
      <c r="B27" s="7" t="str">
        <f>"1"</f>
        <v>1</v>
      </c>
      <c r="C27" s="7" t="s">
        <v>75</v>
      </c>
      <c r="D27" s="7" t="s">
        <v>156</v>
      </c>
    </row>
    <row r="28" spans="1:4" x14ac:dyDescent="0.25">
      <c r="A28" s="7" t="s">
        <v>34</v>
      </c>
      <c r="B28" s="7" t="str">
        <f>"2"</f>
        <v>2</v>
      </c>
      <c r="C28" s="7" t="s">
        <v>76</v>
      </c>
      <c r="D28" s="7" t="s">
        <v>155</v>
      </c>
    </row>
    <row r="29" spans="1:4" x14ac:dyDescent="0.25">
      <c r="A29" s="7" t="s">
        <v>34</v>
      </c>
      <c r="B29" s="7" t="str">
        <f>"3"</f>
        <v>3</v>
      </c>
      <c r="C29" s="7" t="s">
        <v>77</v>
      </c>
      <c r="D29" s="7" t="s">
        <v>157</v>
      </c>
    </row>
    <row r="30" spans="1:4" x14ac:dyDescent="0.25">
      <c r="A30" s="7" t="s">
        <v>34</v>
      </c>
      <c r="B30" s="7" t="str">
        <f>"4"</f>
        <v>4</v>
      </c>
      <c r="C30" s="7" t="s">
        <v>78</v>
      </c>
      <c r="D30" s="7" t="s">
        <v>158</v>
      </c>
    </row>
    <row r="31" spans="1:4" x14ac:dyDescent="0.25">
      <c r="A31" s="7" t="s">
        <v>34</v>
      </c>
      <c r="B31" s="7" t="str">
        <f>"6"</f>
        <v>6</v>
      </c>
      <c r="C31" s="7" t="s">
        <v>154</v>
      </c>
      <c r="D31" s="7" t="s">
        <v>153</v>
      </c>
    </row>
    <row r="32" spans="1:4" x14ac:dyDescent="0.25">
      <c r="A32" s="5" t="s">
        <v>37</v>
      </c>
      <c r="B32" s="5" t="str">
        <f>"1"</f>
        <v>1</v>
      </c>
      <c r="C32" s="5" t="s">
        <v>79</v>
      </c>
      <c r="D32" s="5" t="s">
        <v>205</v>
      </c>
    </row>
    <row r="33" spans="1:4" x14ac:dyDescent="0.25">
      <c r="A33" s="5" t="s">
        <v>37</v>
      </c>
      <c r="B33" s="5" t="str">
        <f>"2"</f>
        <v>2</v>
      </c>
      <c r="C33" s="5" t="s">
        <v>80</v>
      </c>
      <c r="D33" s="5" t="s">
        <v>206</v>
      </c>
    </row>
    <row r="34" spans="1:4" x14ac:dyDescent="0.25">
      <c r="A34" s="5" t="s">
        <v>37</v>
      </c>
      <c r="B34" s="5" t="str">
        <f>"3"</f>
        <v>3</v>
      </c>
      <c r="C34" s="5" t="s">
        <v>81</v>
      </c>
      <c r="D34" s="5" t="s">
        <v>207</v>
      </c>
    </row>
    <row r="35" spans="1:4" x14ac:dyDescent="0.25">
      <c r="A35" s="7" t="s">
        <v>38</v>
      </c>
      <c r="B35" s="7" t="str">
        <f>"1"</f>
        <v>1</v>
      </c>
      <c r="C35" s="7" t="s">
        <v>151</v>
      </c>
      <c r="D35" s="7" t="s">
        <v>152</v>
      </c>
    </row>
    <row r="36" spans="1:4" x14ac:dyDescent="0.25">
      <c r="A36" s="7" t="s">
        <v>38</v>
      </c>
      <c r="B36" s="7" t="str">
        <f>"2"</f>
        <v>2</v>
      </c>
      <c r="C36" s="7" t="s">
        <v>82</v>
      </c>
      <c r="D36" s="7" t="s">
        <v>150</v>
      </c>
    </row>
    <row r="37" spans="1:4" x14ac:dyDescent="0.25">
      <c r="A37" s="7" t="s">
        <v>38</v>
      </c>
      <c r="B37" s="7" t="str">
        <f>"3"</f>
        <v>3</v>
      </c>
      <c r="C37" s="7" t="s">
        <v>83</v>
      </c>
      <c r="D37" s="7" t="s">
        <v>149</v>
      </c>
    </row>
    <row r="38" spans="1:4" x14ac:dyDescent="0.25">
      <c r="A38" s="5" t="s">
        <v>216</v>
      </c>
      <c r="B38" s="5" t="s">
        <v>54</v>
      </c>
      <c r="C38" s="5" t="s">
        <v>84</v>
      </c>
      <c r="D38" s="5" t="s">
        <v>84</v>
      </c>
    </row>
    <row r="39" spans="1:4" x14ac:dyDescent="0.25">
      <c r="A39" s="5" t="s">
        <v>216</v>
      </c>
      <c r="B39" s="5" t="s">
        <v>56</v>
      </c>
      <c r="C39" s="5" t="s">
        <v>109</v>
      </c>
      <c r="D39" s="5" t="s">
        <v>109</v>
      </c>
    </row>
    <row r="40" spans="1:4" x14ac:dyDescent="0.25">
      <c r="A40" s="5" t="s">
        <v>216</v>
      </c>
      <c r="B40" s="5" t="s">
        <v>119</v>
      </c>
      <c r="C40" s="5" t="s">
        <v>131</v>
      </c>
      <c r="D40" s="5" t="s">
        <v>131</v>
      </c>
    </row>
    <row r="41" spans="1:4" x14ac:dyDescent="0.25">
      <c r="A41" s="5" t="s">
        <v>216</v>
      </c>
      <c r="B41" s="5" t="s">
        <v>57</v>
      </c>
      <c r="C41" s="5" t="s">
        <v>132</v>
      </c>
      <c r="D41" s="5" t="s">
        <v>132</v>
      </c>
    </row>
    <row r="42" spans="1:4" x14ac:dyDescent="0.25">
      <c r="A42" s="5" t="s">
        <v>216</v>
      </c>
      <c r="B42" s="5" t="s">
        <v>58</v>
      </c>
      <c r="C42" s="5" t="s">
        <v>110</v>
      </c>
      <c r="D42" s="5" t="s">
        <v>110</v>
      </c>
    </row>
    <row r="43" spans="1:4" x14ac:dyDescent="0.25">
      <c r="A43" s="5" t="s">
        <v>216</v>
      </c>
      <c r="B43" s="5" t="s">
        <v>59</v>
      </c>
      <c r="C43" s="5" t="s">
        <v>111</v>
      </c>
      <c r="D43" s="5" t="s">
        <v>111</v>
      </c>
    </row>
    <row r="44" spans="1:4" x14ac:dyDescent="0.25">
      <c r="A44" s="5" t="s">
        <v>216</v>
      </c>
      <c r="B44" s="5" t="s">
        <v>60</v>
      </c>
      <c r="C44" s="5" t="s">
        <v>224</v>
      </c>
      <c r="D44" s="5" t="s">
        <v>112</v>
      </c>
    </row>
    <row r="45" spans="1:4" x14ac:dyDescent="0.25">
      <c r="A45" s="5" t="s">
        <v>216</v>
      </c>
      <c r="B45" s="5" t="s">
        <v>62</v>
      </c>
      <c r="C45" s="5" t="s">
        <v>40</v>
      </c>
      <c r="D45" s="5" t="s">
        <v>134</v>
      </c>
    </row>
    <row r="46" spans="1:4" x14ac:dyDescent="0.25">
      <c r="A46" s="5" t="s">
        <v>216</v>
      </c>
      <c r="B46" s="5" t="s">
        <v>231</v>
      </c>
      <c r="C46" s="5" t="s">
        <v>39</v>
      </c>
      <c r="D46" s="5" t="s">
        <v>194</v>
      </c>
    </row>
    <row r="47" spans="1:4" x14ac:dyDescent="0.25">
      <c r="A47" s="7" t="s">
        <v>217</v>
      </c>
      <c r="B47" s="7" t="s">
        <v>114</v>
      </c>
      <c r="C47" s="7" t="s">
        <v>115</v>
      </c>
      <c r="D47" s="7" t="s">
        <v>115</v>
      </c>
    </row>
    <row r="48" spans="1:4" x14ac:dyDescent="0.25">
      <c r="A48" s="7" t="s">
        <v>217</v>
      </c>
      <c r="B48" s="7" t="s">
        <v>116</v>
      </c>
      <c r="C48" s="7" t="s">
        <v>210</v>
      </c>
      <c r="D48" s="7" t="s">
        <v>210</v>
      </c>
    </row>
    <row r="49" spans="1:4" x14ac:dyDescent="0.25">
      <c r="A49" s="7" t="s">
        <v>217</v>
      </c>
      <c r="B49" s="7" t="s">
        <v>228</v>
      </c>
      <c r="C49" s="7" t="s">
        <v>229</v>
      </c>
      <c r="D49" s="7" t="s">
        <v>229</v>
      </c>
    </row>
    <row r="50" spans="1:4" x14ac:dyDescent="0.25">
      <c r="A50" s="7" t="s">
        <v>217</v>
      </c>
      <c r="B50" s="7" t="s">
        <v>55</v>
      </c>
      <c r="C50" s="7" t="s">
        <v>163</v>
      </c>
      <c r="D50" s="7" t="s">
        <v>163</v>
      </c>
    </row>
    <row r="51" spans="1:4" x14ac:dyDescent="0.25">
      <c r="A51" s="7" t="s">
        <v>217</v>
      </c>
      <c r="B51" s="7" t="s">
        <v>177</v>
      </c>
      <c r="C51" s="7" t="s">
        <v>227</v>
      </c>
      <c r="D51" s="7" t="s">
        <v>227</v>
      </c>
    </row>
    <row r="52" spans="1:4" x14ac:dyDescent="0.25">
      <c r="A52" s="7" t="s">
        <v>217</v>
      </c>
      <c r="B52" s="7" t="s">
        <v>117</v>
      </c>
      <c r="C52" s="7" t="s">
        <v>118</v>
      </c>
      <c r="D52" s="7" t="s">
        <v>118</v>
      </c>
    </row>
    <row r="53" spans="1:4" x14ac:dyDescent="0.25">
      <c r="A53" s="7" t="s">
        <v>217</v>
      </c>
      <c r="B53" s="7" t="s">
        <v>33</v>
      </c>
      <c r="C53" s="7" t="s">
        <v>220</v>
      </c>
      <c r="D53" s="7" t="s">
        <v>220</v>
      </c>
    </row>
    <row r="54" spans="1:4" x14ac:dyDescent="0.25">
      <c r="A54" s="7" t="s">
        <v>217</v>
      </c>
      <c r="B54" s="7" t="s">
        <v>221</v>
      </c>
      <c r="C54" s="7" t="s">
        <v>222</v>
      </c>
      <c r="D54" s="7" t="s">
        <v>222</v>
      </c>
    </row>
    <row r="55" spans="1:4" x14ac:dyDescent="0.25">
      <c r="A55" s="7" t="s">
        <v>217</v>
      </c>
      <c r="B55" s="7" t="s">
        <v>120</v>
      </c>
      <c r="C55" s="7" t="s">
        <v>223</v>
      </c>
      <c r="D55" s="7" t="s">
        <v>121</v>
      </c>
    </row>
    <row r="56" spans="1:4" x14ac:dyDescent="0.25">
      <c r="A56" s="7" t="s">
        <v>217</v>
      </c>
      <c r="B56" s="7" t="s">
        <v>61</v>
      </c>
      <c r="C56" s="7" t="s">
        <v>230</v>
      </c>
      <c r="D56" s="7" t="s">
        <v>230</v>
      </c>
    </row>
    <row r="57" spans="1:4" x14ac:dyDescent="0.25">
      <c r="A57" s="7" t="s">
        <v>217</v>
      </c>
      <c r="B57" s="7" t="s">
        <v>225</v>
      </c>
      <c r="C57" s="7" t="s">
        <v>226</v>
      </c>
      <c r="D57" s="7" t="s">
        <v>226</v>
      </c>
    </row>
    <row r="58" spans="1:4" x14ac:dyDescent="0.25">
      <c r="A58" s="7" t="s">
        <v>217</v>
      </c>
      <c r="B58" s="7" t="s">
        <v>122</v>
      </c>
      <c r="C58" s="7" t="s">
        <v>133</v>
      </c>
      <c r="D58" s="7" t="s">
        <v>133</v>
      </c>
    </row>
    <row r="59" spans="1:4" x14ac:dyDescent="0.25">
      <c r="A59" s="7" t="s">
        <v>217</v>
      </c>
      <c r="B59" s="7" t="s">
        <v>232</v>
      </c>
      <c r="C59" s="7" t="s">
        <v>233</v>
      </c>
      <c r="D59" s="7" t="s">
        <v>233</v>
      </c>
    </row>
    <row r="60" spans="1:4" x14ac:dyDescent="0.25">
      <c r="A60" s="7" t="s">
        <v>217</v>
      </c>
      <c r="B60" s="7" t="s">
        <v>62</v>
      </c>
      <c r="C60" s="7" t="s">
        <v>113</v>
      </c>
      <c r="D60" s="7" t="s">
        <v>135</v>
      </c>
    </row>
    <row r="61" spans="1:4" x14ac:dyDescent="0.25">
      <c r="A61" s="7" t="s">
        <v>217</v>
      </c>
      <c r="B61" s="7" t="s">
        <v>231</v>
      </c>
      <c r="C61" s="7" t="s">
        <v>39</v>
      </c>
      <c r="D61" s="7" t="s">
        <v>194</v>
      </c>
    </row>
    <row r="62" spans="1:4" x14ac:dyDescent="0.25">
      <c r="A62" s="5" t="s">
        <v>90</v>
      </c>
      <c r="B62" s="9" t="s">
        <v>299</v>
      </c>
      <c r="C62" s="5" t="s">
        <v>96</v>
      </c>
      <c r="D62" s="5" t="s">
        <v>196</v>
      </c>
    </row>
    <row r="63" spans="1:4" x14ac:dyDescent="0.25">
      <c r="A63" s="5" t="s">
        <v>90</v>
      </c>
      <c r="B63" s="9" t="s">
        <v>300</v>
      </c>
      <c r="C63" s="5" t="s">
        <v>265</v>
      </c>
      <c r="D63" s="5" t="s">
        <v>527</v>
      </c>
    </row>
    <row r="64" spans="1:4" x14ac:dyDescent="0.25">
      <c r="A64" s="5" t="s">
        <v>90</v>
      </c>
      <c r="B64" s="9" t="s">
        <v>301</v>
      </c>
      <c r="C64" s="5" t="s">
        <v>266</v>
      </c>
      <c r="D64" s="5" t="s">
        <v>528</v>
      </c>
    </row>
    <row r="65" spans="1:4" x14ac:dyDescent="0.25">
      <c r="A65" s="7" t="s">
        <v>146</v>
      </c>
      <c r="B65" s="7" t="str">
        <f>"111111111"</f>
        <v>111111111</v>
      </c>
      <c r="C65" s="7" t="s">
        <v>250</v>
      </c>
      <c r="D65" s="7" t="s">
        <v>195</v>
      </c>
    </row>
    <row r="66" spans="1:4" x14ac:dyDescent="0.25">
      <c r="A66" s="7" t="s">
        <v>146</v>
      </c>
      <c r="B66" s="7" t="str">
        <f>"999999999"</f>
        <v>999999999</v>
      </c>
      <c r="C66" s="7" t="s">
        <v>251</v>
      </c>
      <c r="D66" s="7" t="s">
        <v>529</v>
      </c>
    </row>
    <row r="67" spans="1:4" x14ac:dyDescent="0.25">
      <c r="A67" s="5" t="s">
        <v>247</v>
      </c>
      <c r="B67" s="5" t="s">
        <v>166</v>
      </c>
      <c r="C67" s="5" t="s">
        <v>166</v>
      </c>
      <c r="D67" s="5" t="s">
        <v>166</v>
      </c>
    </row>
    <row r="68" spans="1:4" x14ac:dyDescent="0.25">
      <c r="A68" s="5" t="s">
        <v>247</v>
      </c>
      <c r="B68" s="5" t="s">
        <v>114</v>
      </c>
      <c r="C68" s="5" t="s">
        <v>114</v>
      </c>
      <c r="D68" s="5" t="s">
        <v>114</v>
      </c>
    </row>
    <row r="69" spans="1:4" x14ac:dyDescent="0.25">
      <c r="A69" s="5" t="s">
        <v>247</v>
      </c>
      <c r="B69" s="5" t="s">
        <v>169</v>
      </c>
      <c r="C69" s="5" t="s">
        <v>169</v>
      </c>
      <c r="D69" s="5" t="s">
        <v>169</v>
      </c>
    </row>
    <row r="70" spans="1:4" x14ac:dyDescent="0.25">
      <c r="A70" s="5" t="s">
        <v>247</v>
      </c>
      <c r="B70" s="5" t="s">
        <v>85</v>
      </c>
      <c r="C70" s="5" t="s">
        <v>85</v>
      </c>
      <c r="D70" s="5" t="s">
        <v>85</v>
      </c>
    </row>
    <row r="71" spans="1:4" x14ac:dyDescent="0.25">
      <c r="A71" s="5" t="s">
        <v>247</v>
      </c>
      <c r="B71" s="5" t="s">
        <v>167</v>
      </c>
      <c r="C71" s="5" t="s">
        <v>167</v>
      </c>
      <c r="D71" s="5" t="s">
        <v>167</v>
      </c>
    </row>
    <row r="72" spans="1:4" x14ac:dyDescent="0.25">
      <c r="A72" s="5" t="s">
        <v>247</v>
      </c>
      <c r="B72" s="5" t="s">
        <v>86</v>
      </c>
      <c r="C72" s="5" t="s">
        <v>86</v>
      </c>
      <c r="D72" s="5" t="s">
        <v>86</v>
      </c>
    </row>
    <row r="73" spans="1:4" x14ac:dyDescent="0.25">
      <c r="A73" s="5" t="s">
        <v>247</v>
      </c>
      <c r="B73" s="5" t="s">
        <v>168</v>
      </c>
      <c r="C73" s="5" t="s">
        <v>168</v>
      </c>
      <c r="D73" s="5" t="s">
        <v>168</v>
      </c>
    </row>
    <row r="74" spans="1:4" x14ac:dyDescent="0.25">
      <c r="A74" s="5" t="s">
        <v>247</v>
      </c>
      <c r="B74" s="5" t="s">
        <v>171</v>
      </c>
      <c r="C74" s="5" t="s">
        <v>171</v>
      </c>
      <c r="D74" s="5" t="s">
        <v>171</v>
      </c>
    </row>
    <row r="75" spans="1:4" x14ac:dyDescent="0.25">
      <c r="A75" s="5" t="s">
        <v>247</v>
      </c>
      <c r="B75" s="5" t="s">
        <v>170</v>
      </c>
      <c r="C75" s="5" t="s">
        <v>170</v>
      </c>
      <c r="D75" s="5" t="s">
        <v>170</v>
      </c>
    </row>
    <row r="76" spans="1:4" x14ac:dyDescent="0.25">
      <c r="A76" s="5" t="s">
        <v>247</v>
      </c>
      <c r="B76" s="5" t="s">
        <v>172</v>
      </c>
      <c r="C76" s="5" t="s">
        <v>172</v>
      </c>
      <c r="D76" s="5" t="s">
        <v>172</v>
      </c>
    </row>
    <row r="77" spans="1:4" x14ac:dyDescent="0.25">
      <c r="A77" s="5" t="s">
        <v>247</v>
      </c>
      <c r="B77" s="5" t="s">
        <v>173</v>
      </c>
      <c r="C77" s="5" t="s">
        <v>173</v>
      </c>
      <c r="D77" s="5" t="s">
        <v>173</v>
      </c>
    </row>
    <row r="78" spans="1:4" x14ac:dyDescent="0.25">
      <c r="A78" s="5" t="s">
        <v>247</v>
      </c>
      <c r="B78" s="5" t="s">
        <v>174</v>
      </c>
      <c r="C78" s="5" t="s">
        <v>174</v>
      </c>
      <c r="D78" s="5" t="s">
        <v>174</v>
      </c>
    </row>
    <row r="79" spans="1:4" x14ac:dyDescent="0.25">
      <c r="A79" s="5" t="s">
        <v>247</v>
      </c>
      <c r="B79" s="5" t="s">
        <v>175</v>
      </c>
      <c r="C79" s="5" t="s">
        <v>175</v>
      </c>
      <c r="D79" s="5" t="s">
        <v>175</v>
      </c>
    </row>
    <row r="80" spans="1:4" x14ac:dyDescent="0.25">
      <c r="A80" s="5" t="s">
        <v>247</v>
      </c>
      <c r="B80" s="5" t="s">
        <v>176</v>
      </c>
      <c r="C80" s="5" t="s">
        <v>176</v>
      </c>
      <c r="D80" s="5" t="s">
        <v>176</v>
      </c>
    </row>
    <row r="81" spans="1:4" x14ac:dyDescent="0.25">
      <c r="A81" s="5" t="s">
        <v>247</v>
      </c>
      <c r="B81" s="5" t="s">
        <v>177</v>
      </c>
      <c r="C81" s="5" t="s">
        <v>177</v>
      </c>
      <c r="D81" s="5" t="s">
        <v>177</v>
      </c>
    </row>
    <row r="82" spans="1:4" x14ac:dyDescent="0.25">
      <c r="A82" s="5" t="s">
        <v>247</v>
      </c>
      <c r="B82" s="5" t="s">
        <v>178</v>
      </c>
      <c r="C82" s="5" t="s">
        <v>178</v>
      </c>
      <c r="D82" s="5" t="s">
        <v>178</v>
      </c>
    </row>
    <row r="83" spans="1:4" x14ac:dyDescent="0.25">
      <c r="A83" s="5" t="s">
        <v>247</v>
      </c>
      <c r="B83" s="5" t="s">
        <v>179</v>
      </c>
      <c r="C83" s="5" t="s">
        <v>179</v>
      </c>
      <c r="D83" s="5" t="s">
        <v>179</v>
      </c>
    </row>
    <row r="84" spans="1:4" x14ac:dyDescent="0.25">
      <c r="A84" s="5" t="s">
        <v>180</v>
      </c>
      <c r="B84" s="5" t="s">
        <v>62</v>
      </c>
      <c r="C84" s="5" t="s">
        <v>40</v>
      </c>
      <c r="D84" s="5" t="s">
        <v>134</v>
      </c>
    </row>
    <row r="85" spans="1:4" x14ac:dyDescent="0.25">
      <c r="A85" s="7" t="s">
        <v>189</v>
      </c>
      <c r="B85" s="7" t="s">
        <v>181</v>
      </c>
      <c r="C85" s="7" t="s">
        <v>182</v>
      </c>
      <c r="D85" s="7" t="s">
        <v>197</v>
      </c>
    </row>
    <row r="86" spans="1:4" x14ac:dyDescent="0.25">
      <c r="A86" s="7" t="s">
        <v>189</v>
      </c>
      <c r="B86" s="8" t="s">
        <v>299</v>
      </c>
      <c r="C86" s="7" t="s">
        <v>96</v>
      </c>
      <c r="D86" s="7" t="s">
        <v>196</v>
      </c>
    </row>
    <row r="87" spans="1:4" x14ac:dyDescent="0.25">
      <c r="A87" s="7" t="s">
        <v>189</v>
      </c>
      <c r="B87" s="8" t="s">
        <v>300</v>
      </c>
      <c r="C87" s="7" t="s">
        <v>265</v>
      </c>
      <c r="D87" s="7" t="s">
        <v>527</v>
      </c>
    </row>
    <row r="88" spans="1:4" x14ac:dyDescent="0.25">
      <c r="A88" s="7" t="s">
        <v>189</v>
      </c>
      <c r="B88" s="8" t="s">
        <v>301</v>
      </c>
      <c r="C88" s="7" t="s">
        <v>266</v>
      </c>
      <c r="D88" s="7" t="s">
        <v>528</v>
      </c>
    </row>
    <row r="89" spans="1:4" x14ac:dyDescent="0.25">
      <c r="A89" s="5" t="s">
        <v>184</v>
      </c>
      <c r="B89" s="5" t="s">
        <v>181</v>
      </c>
      <c r="C89" s="5" t="s">
        <v>183</v>
      </c>
      <c r="D89" s="5" t="s">
        <v>198</v>
      </c>
    </row>
    <row r="90" spans="1:4" x14ac:dyDescent="0.25">
      <c r="A90" s="5" t="s">
        <v>184</v>
      </c>
      <c r="B90" s="9" t="s">
        <v>299</v>
      </c>
      <c r="C90" s="5" t="s">
        <v>96</v>
      </c>
      <c r="D90" s="5" t="s">
        <v>196</v>
      </c>
    </row>
    <row r="91" spans="1:4" x14ac:dyDescent="0.25">
      <c r="A91" s="5" t="s">
        <v>184</v>
      </c>
      <c r="B91" s="9" t="s">
        <v>300</v>
      </c>
      <c r="C91" s="5" t="s">
        <v>265</v>
      </c>
      <c r="D91" s="5" t="s">
        <v>527</v>
      </c>
    </row>
    <row r="92" spans="1:4" x14ac:dyDescent="0.25">
      <c r="A92" s="5" t="s">
        <v>184</v>
      </c>
      <c r="B92" s="9" t="s">
        <v>301</v>
      </c>
      <c r="C92" s="5" t="s">
        <v>266</v>
      </c>
      <c r="D92" s="5" t="s">
        <v>528</v>
      </c>
    </row>
    <row r="93" spans="1:4" x14ac:dyDescent="0.25">
      <c r="A93" s="7" t="s">
        <v>185</v>
      </c>
      <c r="B93" s="7" t="s">
        <v>181</v>
      </c>
      <c r="C93" s="7" t="s">
        <v>188</v>
      </c>
      <c r="D93" s="7" t="s">
        <v>199</v>
      </c>
    </row>
    <row r="94" spans="1:4" x14ac:dyDescent="0.25">
      <c r="A94" s="7" t="s">
        <v>185</v>
      </c>
      <c r="B94" s="8" t="s">
        <v>299</v>
      </c>
      <c r="C94" s="7" t="s">
        <v>96</v>
      </c>
      <c r="D94" s="7" t="s">
        <v>196</v>
      </c>
    </row>
    <row r="95" spans="1:4" x14ac:dyDescent="0.25">
      <c r="A95" s="7" t="s">
        <v>185</v>
      </c>
      <c r="B95" s="8" t="s">
        <v>300</v>
      </c>
      <c r="C95" s="7" t="s">
        <v>265</v>
      </c>
      <c r="D95" s="7" t="s">
        <v>527</v>
      </c>
    </row>
    <row r="96" spans="1:4" x14ac:dyDescent="0.25">
      <c r="A96" s="7" t="s">
        <v>185</v>
      </c>
      <c r="B96" s="8" t="s">
        <v>301</v>
      </c>
      <c r="C96" s="7" t="s">
        <v>266</v>
      </c>
      <c r="D96" s="7" t="s">
        <v>528</v>
      </c>
    </row>
    <row r="97" spans="1:4" x14ac:dyDescent="0.25">
      <c r="A97" s="5" t="s">
        <v>186</v>
      </c>
      <c r="B97" s="5" t="s">
        <v>181</v>
      </c>
      <c r="C97" s="5" t="s">
        <v>187</v>
      </c>
      <c r="D97" s="5" t="s">
        <v>200</v>
      </c>
    </row>
    <row r="98" spans="1:4" x14ac:dyDescent="0.25">
      <c r="A98" s="5" t="s">
        <v>186</v>
      </c>
      <c r="B98" s="9" t="s">
        <v>299</v>
      </c>
      <c r="C98" s="5" t="s">
        <v>96</v>
      </c>
      <c r="D98" s="5" t="s">
        <v>196</v>
      </c>
    </row>
    <row r="99" spans="1:4" x14ac:dyDescent="0.25">
      <c r="A99" s="5" t="s">
        <v>186</v>
      </c>
      <c r="B99" s="9" t="s">
        <v>300</v>
      </c>
      <c r="C99" s="5" t="s">
        <v>265</v>
      </c>
      <c r="D99" s="5" t="s">
        <v>527</v>
      </c>
    </row>
    <row r="100" spans="1:4" x14ac:dyDescent="0.25">
      <c r="A100" s="5" t="s">
        <v>186</v>
      </c>
      <c r="B100" s="9" t="s">
        <v>301</v>
      </c>
      <c r="C100" s="5" t="s">
        <v>266</v>
      </c>
      <c r="D100" s="5" t="s">
        <v>528</v>
      </c>
    </row>
    <row r="101" spans="1:4" x14ac:dyDescent="0.25">
      <c r="A101" s="7" t="s">
        <v>190</v>
      </c>
      <c r="B101" s="7" t="s">
        <v>181</v>
      </c>
      <c r="C101" s="7" t="s">
        <v>191</v>
      </c>
      <c r="D101" s="7" t="s">
        <v>201</v>
      </c>
    </row>
    <row r="102" spans="1:4" x14ac:dyDescent="0.25">
      <c r="A102" s="7" t="s">
        <v>190</v>
      </c>
      <c r="B102" s="8" t="s">
        <v>299</v>
      </c>
      <c r="C102" s="7" t="s">
        <v>96</v>
      </c>
      <c r="D102" s="7" t="s">
        <v>196</v>
      </c>
    </row>
    <row r="103" spans="1:4" x14ac:dyDescent="0.25">
      <c r="A103" s="7" t="s">
        <v>190</v>
      </c>
      <c r="B103" s="8" t="s">
        <v>300</v>
      </c>
      <c r="C103" s="7" t="s">
        <v>265</v>
      </c>
      <c r="D103" s="7" t="s">
        <v>527</v>
      </c>
    </row>
    <row r="104" spans="1:4" x14ac:dyDescent="0.25">
      <c r="A104" s="7" t="s">
        <v>190</v>
      </c>
      <c r="B104" s="8" t="s">
        <v>301</v>
      </c>
      <c r="C104" s="7" t="s">
        <v>266</v>
      </c>
      <c r="D104" s="7" t="s">
        <v>528</v>
      </c>
    </row>
    <row r="105" spans="1:4" x14ac:dyDescent="0.25">
      <c r="A105" s="5" t="s">
        <v>439</v>
      </c>
      <c r="B105" s="5" t="str">
        <f>"99999"</f>
        <v>99999</v>
      </c>
      <c r="C105" s="5" t="s">
        <v>211</v>
      </c>
      <c r="D105" s="5" t="s">
        <v>212</v>
      </c>
    </row>
    <row r="106" spans="1:4" x14ac:dyDescent="0.25">
      <c r="A106" s="7" t="s">
        <v>234</v>
      </c>
      <c r="B106" s="7" t="str">
        <f>"1"</f>
        <v>1</v>
      </c>
      <c r="C106" s="7" t="s">
        <v>236</v>
      </c>
      <c r="D106" s="7" t="s">
        <v>236</v>
      </c>
    </row>
    <row r="107" spans="1:4" x14ac:dyDescent="0.25">
      <c r="A107" s="7" t="s">
        <v>234</v>
      </c>
      <c r="B107" s="7" t="str">
        <f>"2"</f>
        <v>2</v>
      </c>
      <c r="C107" s="7" t="s">
        <v>235</v>
      </c>
      <c r="D107" s="7" t="s">
        <v>235</v>
      </c>
    </row>
    <row r="108" spans="1:4" x14ac:dyDescent="0.25">
      <c r="A108" s="7" t="s">
        <v>234</v>
      </c>
      <c r="B108" s="7" t="str">
        <f>"3"</f>
        <v>3</v>
      </c>
      <c r="C108" s="7" t="s">
        <v>237</v>
      </c>
      <c r="D108" s="7" t="s">
        <v>237</v>
      </c>
    </row>
    <row r="109" spans="1:4" x14ac:dyDescent="0.25">
      <c r="A109" s="7" t="s">
        <v>234</v>
      </c>
      <c r="B109" s="7" t="str">
        <f>"4"</f>
        <v>4</v>
      </c>
      <c r="C109" s="7" t="s">
        <v>238</v>
      </c>
      <c r="D109" s="7" t="s">
        <v>238</v>
      </c>
    </row>
    <row r="110" spans="1:4" x14ac:dyDescent="0.25">
      <c r="A110" s="7" t="s">
        <v>234</v>
      </c>
      <c r="B110" s="7" t="str">
        <f>"7"</f>
        <v>7</v>
      </c>
      <c r="C110" s="7" t="s">
        <v>239</v>
      </c>
      <c r="D110" s="7" t="s">
        <v>239</v>
      </c>
    </row>
    <row r="111" spans="1:4" x14ac:dyDescent="0.25">
      <c r="A111" s="7" t="s">
        <v>234</v>
      </c>
      <c r="B111" s="7" t="str">
        <f>"9"</f>
        <v>9</v>
      </c>
      <c r="C111" s="7" t="s">
        <v>240</v>
      </c>
      <c r="D111" s="7" t="s">
        <v>240</v>
      </c>
    </row>
    <row r="112" spans="1:4" x14ac:dyDescent="0.25">
      <c r="A112" s="7" t="s">
        <v>234</v>
      </c>
      <c r="B112" s="7" t="str">
        <f>"999"</f>
        <v>999</v>
      </c>
      <c r="C112" s="7" t="s">
        <v>39</v>
      </c>
      <c r="D112" s="7" t="s">
        <v>194</v>
      </c>
    </row>
    <row r="113" spans="1:4" x14ac:dyDescent="0.25">
      <c r="A113" s="5" t="s">
        <v>241</v>
      </c>
      <c r="B113" s="5" t="str">
        <f>"11"</f>
        <v>11</v>
      </c>
      <c r="C113" s="5" t="str">
        <f>"11"</f>
        <v>11</v>
      </c>
      <c r="D113" s="5" t="str">
        <f>"11"</f>
        <v>11</v>
      </c>
    </row>
    <row r="114" spans="1:4" x14ac:dyDescent="0.25">
      <c r="A114" s="5" t="s">
        <v>241</v>
      </c>
      <c r="B114" s="5" t="str">
        <f>"12"</f>
        <v>12</v>
      </c>
      <c r="C114" s="5" t="str">
        <f>"12"</f>
        <v>12</v>
      </c>
      <c r="D114" s="5" t="str">
        <f>"12"</f>
        <v>12</v>
      </c>
    </row>
    <row r="115" spans="1:4" x14ac:dyDescent="0.25">
      <c r="A115" s="5" t="s">
        <v>241</v>
      </c>
      <c r="B115" s="5" t="str">
        <f>"13"</f>
        <v>13</v>
      </c>
      <c r="C115" s="5" t="str">
        <f>"13"</f>
        <v>13</v>
      </c>
      <c r="D115" s="5" t="str">
        <f>"13"</f>
        <v>13</v>
      </c>
    </row>
    <row r="116" spans="1:4" x14ac:dyDescent="0.25">
      <c r="A116" s="5" t="s">
        <v>241</v>
      </c>
      <c r="B116" s="5" t="str">
        <f>"14"</f>
        <v>14</v>
      </c>
      <c r="C116" s="5" t="str">
        <f>"14"</f>
        <v>14</v>
      </c>
      <c r="D116" s="5" t="str">
        <f>"14"</f>
        <v>14</v>
      </c>
    </row>
    <row r="117" spans="1:4" x14ac:dyDescent="0.25">
      <c r="A117" s="5" t="s">
        <v>241</v>
      </c>
      <c r="B117" s="5" t="str">
        <f>"15"</f>
        <v>15</v>
      </c>
      <c r="C117" s="5" t="str">
        <f>"15"</f>
        <v>15</v>
      </c>
      <c r="D117" s="5" t="str">
        <f>"15"</f>
        <v>15</v>
      </c>
    </row>
    <row r="118" spans="1:4" x14ac:dyDescent="0.25">
      <c r="A118" s="5" t="s">
        <v>241</v>
      </c>
      <c r="B118" s="5" t="str">
        <f>"16"</f>
        <v>16</v>
      </c>
      <c r="C118" s="5" t="str">
        <f>"16"</f>
        <v>16</v>
      </c>
      <c r="D118" s="5" t="str">
        <f>"16"</f>
        <v>16</v>
      </c>
    </row>
    <row r="119" spans="1:4" x14ac:dyDescent="0.25">
      <c r="A119" s="5" t="s">
        <v>241</v>
      </c>
      <c r="B119" s="5" t="str">
        <f>"17"</f>
        <v>17</v>
      </c>
      <c r="C119" s="5" t="str">
        <f>"17"</f>
        <v>17</v>
      </c>
      <c r="D119" s="5" t="str">
        <f>"17"</f>
        <v>17</v>
      </c>
    </row>
    <row r="120" spans="1:4" x14ac:dyDescent="0.25">
      <c r="A120" s="5" t="s">
        <v>241</v>
      </c>
      <c r="B120" s="5" t="str">
        <f>"18"</f>
        <v>18</v>
      </c>
      <c r="C120" s="5" t="str">
        <f>"18"</f>
        <v>18</v>
      </c>
      <c r="D120" s="5" t="str">
        <f>"18"</f>
        <v>18</v>
      </c>
    </row>
    <row r="121" spans="1:4" x14ac:dyDescent="0.25">
      <c r="A121" s="5" t="s">
        <v>241</v>
      </c>
      <c r="B121" s="5" t="str">
        <f>"19"</f>
        <v>19</v>
      </c>
      <c r="C121" s="5" t="str">
        <f>"19"</f>
        <v>19</v>
      </c>
      <c r="D121" s="5" t="str">
        <f>"19"</f>
        <v>19</v>
      </c>
    </row>
    <row r="122" spans="1:4" x14ac:dyDescent="0.25">
      <c r="A122" s="5" t="s">
        <v>241</v>
      </c>
      <c r="B122" s="5" t="str">
        <f>"999"</f>
        <v>999</v>
      </c>
      <c r="C122" s="5" t="s">
        <v>39</v>
      </c>
      <c r="D122" s="5" t="s">
        <v>194</v>
      </c>
    </row>
    <row r="123" spans="1:4" x14ac:dyDescent="0.25">
      <c r="A123" s="7" t="s">
        <v>242</v>
      </c>
      <c r="B123" s="7" t="str">
        <f>"21"</f>
        <v>21</v>
      </c>
      <c r="C123" s="7" t="str">
        <f>"21"</f>
        <v>21</v>
      </c>
      <c r="D123" s="7" t="str">
        <f>"21"</f>
        <v>21</v>
      </c>
    </row>
    <row r="124" spans="1:4" x14ac:dyDescent="0.25">
      <c r="A124" s="7" t="s">
        <v>242</v>
      </c>
      <c r="B124" s="7" t="str">
        <f>"22"</f>
        <v>22</v>
      </c>
      <c r="C124" s="7" t="str">
        <f>"22"</f>
        <v>22</v>
      </c>
      <c r="D124" s="7" t="str">
        <f>"22"</f>
        <v>22</v>
      </c>
    </row>
    <row r="125" spans="1:4" x14ac:dyDescent="0.25">
      <c r="A125" s="7" t="s">
        <v>242</v>
      </c>
      <c r="B125" s="7" t="str">
        <f>"23"</f>
        <v>23</v>
      </c>
      <c r="C125" s="7" t="str">
        <f>"23"</f>
        <v>23</v>
      </c>
      <c r="D125" s="7" t="str">
        <f>"23"</f>
        <v>23</v>
      </c>
    </row>
    <row r="126" spans="1:4" x14ac:dyDescent="0.25">
      <c r="A126" s="7" t="s">
        <v>242</v>
      </c>
      <c r="B126" s="7" t="str">
        <f t="shared" ref="B126:D127" si="0">"24"</f>
        <v>24</v>
      </c>
      <c r="C126" s="7" t="str">
        <f t="shared" si="0"/>
        <v>24</v>
      </c>
      <c r="D126" s="7" t="str">
        <f t="shared" si="0"/>
        <v>24</v>
      </c>
    </row>
    <row r="127" spans="1:4" x14ac:dyDescent="0.25">
      <c r="A127" s="7" t="s">
        <v>242</v>
      </c>
      <c r="B127" s="7" t="str">
        <f t="shared" si="0"/>
        <v>24</v>
      </c>
      <c r="C127" s="7" t="str">
        <f t="shared" si="0"/>
        <v>24</v>
      </c>
      <c r="D127" s="7" t="str">
        <f t="shared" si="0"/>
        <v>24</v>
      </c>
    </row>
    <row r="128" spans="1:4" x14ac:dyDescent="0.25">
      <c r="A128" s="7" t="s">
        <v>242</v>
      </c>
      <c r="B128" s="7" t="str">
        <f>"25"</f>
        <v>25</v>
      </c>
      <c r="C128" s="7" t="str">
        <f>"25"</f>
        <v>25</v>
      </c>
      <c r="D128" s="7" t="str">
        <f>"25"</f>
        <v>25</v>
      </c>
    </row>
    <row r="129" spans="1:4" x14ac:dyDescent="0.25">
      <c r="A129" s="7" t="s">
        <v>242</v>
      </c>
      <c r="B129" s="7" t="str">
        <f>"26"</f>
        <v>26</v>
      </c>
      <c r="C129" s="7" t="str">
        <f>"26"</f>
        <v>26</v>
      </c>
      <c r="D129" s="7" t="str">
        <f>"26"</f>
        <v>26</v>
      </c>
    </row>
    <row r="130" spans="1:4" x14ac:dyDescent="0.25">
      <c r="A130" s="7" t="s">
        <v>242</v>
      </c>
      <c r="B130" s="7" t="str">
        <f>"27"</f>
        <v>27</v>
      </c>
      <c r="C130" s="7" t="str">
        <f>"27"</f>
        <v>27</v>
      </c>
      <c r="D130" s="7" t="str">
        <f>"27"</f>
        <v>27</v>
      </c>
    </row>
    <row r="131" spans="1:4" x14ac:dyDescent="0.25">
      <c r="A131" s="7" t="s">
        <v>242</v>
      </c>
      <c r="B131" s="7" t="str">
        <f>"28"</f>
        <v>28</v>
      </c>
      <c r="C131" s="7" t="str">
        <f>"28"</f>
        <v>28</v>
      </c>
      <c r="D131" s="7" t="str">
        <f>"28"</f>
        <v>28</v>
      </c>
    </row>
    <row r="132" spans="1:4" x14ac:dyDescent="0.25">
      <c r="A132" s="7" t="s">
        <v>242</v>
      </c>
      <c r="B132" s="7" t="str">
        <f>"999"</f>
        <v>999</v>
      </c>
      <c r="C132" s="7" t="s">
        <v>39</v>
      </c>
      <c r="D132" s="7" t="s">
        <v>194</v>
      </c>
    </row>
    <row r="133" spans="1:4" x14ac:dyDescent="0.25">
      <c r="A133" s="5" t="s">
        <v>243</v>
      </c>
      <c r="B133" s="5" t="str">
        <f>"31"</f>
        <v>31</v>
      </c>
      <c r="C133" s="5" t="str">
        <f>"31"</f>
        <v>31</v>
      </c>
      <c r="D133" s="5" t="str">
        <f>"31"</f>
        <v>31</v>
      </c>
    </row>
    <row r="134" spans="1:4" x14ac:dyDescent="0.25">
      <c r="A134" s="5" t="s">
        <v>243</v>
      </c>
      <c r="B134" s="5" t="str">
        <f>"32"</f>
        <v>32</v>
      </c>
      <c r="C134" s="5" t="str">
        <f>"32"</f>
        <v>32</v>
      </c>
      <c r="D134" s="5" t="str">
        <f>"32"</f>
        <v>32</v>
      </c>
    </row>
    <row r="135" spans="1:4" x14ac:dyDescent="0.25">
      <c r="A135" s="5" t="s">
        <v>243</v>
      </c>
      <c r="B135" s="5" t="str">
        <f>"33"</f>
        <v>33</v>
      </c>
      <c r="C135" s="5" t="str">
        <f>"33"</f>
        <v>33</v>
      </c>
      <c r="D135" s="5" t="str">
        <f>"33"</f>
        <v>33</v>
      </c>
    </row>
    <row r="136" spans="1:4" x14ac:dyDescent="0.25">
      <c r="A136" s="5" t="s">
        <v>243</v>
      </c>
      <c r="B136" s="5" t="str">
        <f>"34"</f>
        <v>34</v>
      </c>
      <c r="C136" s="5" t="str">
        <f>"34"</f>
        <v>34</v>
      </c>
      <c r="D136" s="5" t="str">
        <f>"34"</f>
        <v>34</v>
      </c>
    </row>
    <row r="137" spans="1:4" x14ac:dyDescent="0.25">
      <c r="A137" s="5" t="s">
        <v>243</v>
      </c>
      <c r="B137" s="5" t="str">
        <f>"35"</f>
        <v>35</v>
      </c>
      <c r="C137" s="5" t="str">
        <f>"35"</f>
        <v>35</v>
      </c>
      <c r="D137" s="5" t="str">
        <f>"35"</f>
        <v>35</v>
      </c>
    </row>
    <row r="138" spans="1:4" x14ac:dyDescent="0.25">
      <c r="A138" s="5" t="s">
        <v>243</v>
      </c>
      <c r="B138" s="5" t="str">
        <f>"999"</f>
        <v>999</v>
      </c>
      <c r="C138" s="5" t="s">
        <v>39</v>
      </c>
      <c r="D138" s="5" t="s">
        <v>194</v>
      </c>
    </row>
    <row r="139" spans="1:4" x14ac:dyDescent="0.25">
      <c r="A139" s="7" t="s">
        <v>244</v>
      </c>
      <c r="B139" s="7" t="str">
        <f>"42"</f>
        <v>42</v>
      </c>
      <c r="C139" s="7" t="str">
        <f>"42"</f>
        <v>42</v>
      </c>
      <c r="D139" s="7" t="str">
        <f>"42"</f>
        <v>42</v>
      </c>
    </row>
    <row r="140" spans="1:4" x14ac:dyDescent="0.25">
      <c r="A140" s="7" t="s">
        <v>244</v>
      </c>
      <c r="B140" s="7" t="str">
        <f>"43"</f>
        <v>43</v>
      </c>
      <c r="C140" s="7" t="str">
        <f>"43"</f>
        <v>43</v>
      </c>
      <c r="D140" s="7" t="str">
        <f>"43"</f>
        <v>43</v>
      </c>
    </row>
    <row r="141" spans="1:4" x14ac:dyDescent="0.25">
      <c r="A141" s="7" t="s">
        <v>244</v>
      </c>
      <c r="B141" s="7" t="str">
        <f>"44"</f>
        <v>44</v>
      </c>
      <c r="C141" s="7" t="str">
        <f>"44"</f>
        <v>44</v>
      </c>
      <c r="D141" s="7" t="str">
        <f>"44"</f>
        <v>44</v>
      </c>
    </row>
    <row r="142" spans="1:4" x14ac:dyDescent="0.25">
      <c r="A142" s="7" t="s">
        <v>244</v>
      </c>
      <c r="B142" s="7" t="str">
        <f>"999"</f>
        <v>999</v>
      </c>
      <c r="C142" s="7" t="s">
        <v>39</v>
      </c>
      <c r="D142" s="7" t="s">
        <v>194</v>
      </c>
    </row>
    <row r="143" spans="1:4" x14ac:dyDescent="0.25">
      <c r="A143" s="5" t="s">
        <v>245</v>
      </c>
      <c r="B143" s="5" t="str">
        <f>"71"</f>
        <v>71</v>
      </c>
      <c r="C143" s="5" t="str">
        <f>"71"</f>
        <v>71</v>
      </c>
      <c r="D143" s="5" t="str">
        <f>"71"</f>
        <v>71</v>
      </c>
    </row>
    <row r="144" spans="1:4" x14ac:dyDescent="0.25">
      <c r="A144" s="5" t="s">
        <v>245</v>
      </c>
      <c r="B144" s="5" t="str">
        <f>"72"</f>
        <v>72</v>
      </c>
      <c r="C144" s="5" t="str">
        <f>"72"</f>
        <v>72</v>
      </c>
      <c r="D144" s="5" t="str">
        <f>"72"</f>
        <v>72</v>
      </c>
    </row>
    <row r="145" spans="1:4" x14ac:dyDescent="0.25">
      <c r="A145" s="5" t="s">
        <v>245</v>
      </c>
      <c r="B145" s="5" t="str">
        <f>"73"</f>
        <v>73</v>
      </c>
      <c r="C145" s="5" t="str">
        <f>"73"</f>
        <v>73</v>
      </c>
      <c r="D145" s="5" t="str">
        <f>"73"</f>
        <v>73</v>
      </c>
    </row>
    <row r="146" spans="1:4" x14ac:dyDescent="0.25">
      <c r="A146" s="5" t="s">
        <v>245</v>
      </c>
      <c r="B146" s="5" t="str">
        <f>"74"</f>
        <v>74</v>
      </c>
      <c r="C146" s="5" t="str">
        <f>"74"</f>
        <v>74</v>
      </c>
      <c r="D146" s="5" t="str">
        <f>"74"</f>
        <v>74</v>
      </c>
    </row>
    <row r="147" spans="1:4" x14ac:dyDescent="0.25">
      <c r="A147" s="5" t="s">
        <v>245</v>
      </c>
      <c r="B147" s="5" t="str">
        <f>"75"</f>
        <v>75</v>
      </c>
      <c r="C147" s="5" t="str">
        <f>"75"</f>
        <v>75</v>
      </c>
      <c r="D147" s="5" t="str">
        <f>"75"</f>
        <v>75</v>
      </c>
    </row>
    <row r="148" spans="1:4" x14ac:dyDescent="0.25">
      <c r="A148" s="5" t="s">
        <v>245</v>
      </c>
      <c r="B148" s="5" t="str">
        <f>"76"</f>
        <v>76</v>
      </c>
      <c r="C148" s="5" t="str">
        <f>"76"</f>
        <v>76</v>
      </c>
      <c r="D148" s="5" t="str">
        <f>"76"</f>
        <v>76</v>
      </c>
    </row>
    <row r="149" spans="1:4" x14ac:dyDescent="0.25">
      <c r="A149" s="5" t="s">
        <v>245</v>
      </c>
      <c r="B149" s="5" t="str">
        <f>"77"</f>
        <v>77</v>
      </c>
      <c r="C149" s="5" t="str">
        <f>"77"</f>
        <v>77</v>
      </c>
      <c r="D149" s="5" t="str">
        <f>"77"</f>
        <v>77</v>
      </c>
    </row>
    <row r="150" spans="1:4" x14ac:dyDescent="0.25">
      <c r="A150" s="5" t="s">
        <v>245</v>
      </c>
      <c r="B150" s="5" t="str">
        <f>"78"</f>
        <v>78</v>
      </c>
      <c r="C150" s="5" t="str">
        <f>"78"</f>
        <v>78</v>
      </c>
      <c r="D150" s="5" t="str">
        <f>"78"</f>
        <v>78</v>
      </c>
    </row>
    <row r="151" spans="1:4" x14ac:dyDescent="0.25">
      <c r="A151" s="5" t="s">
        <v>245</v>
      </c>
      <c r="B151" s="5" t="str">
        <f>"79"</f>
        <v>79</v>
      </c>
      <c r="C151" s="5" t="str">
        <f>"79"</f>
        <v>79</v>
      </c>
      <c r="D151" s="5" t="str">
        <f>"79"</f>
        <v>79</v>
      </c>
    </row>
    <row r="152" spans="1:4" x14ac:dyDescent="0.25">
      <c r="A152" s="5" t="s">
        <v>245</v>
      </c>
      <c r="B152" s="5" t="str">
        <f>"999"</f>
        <v>999</v>
      </c>
      <c r="C152" s="5" t="s">
        <v>39</v>
      </c>
      <c r="D152" s="5" t="s">
        <v>194</v>
      </c>
    </row>
    <row r="153" spans="1:4" x14ac:dyDescent="0.25">
      <c r="A153" s="7" t="s">
        <v>246</v>
      </c>
      <c r="B153" s="7" t="str">
        <f>"92"</f>
        <v>92</v>
      </c>
      <c r="C153" s="7" t="str">
        <f>"92"</f>
        <v>92</v>
      </c>
      <c r="D153" s="7" t="str">
        <f>"92"</f>
        <v>92</v>
      </c>
    </row>
    <row r="154" spans="1:4" x14ac:dyDescent="0.25">
      <c r="A154" s="7" t="s">
        <v>246</v>
      </c>
      <c r="B154" s="7" t="str">
        <f>"93"</f>
        <v>93</v>
      </c>
      <c r="C154" s="7" t="str">
        <f>"93"</f>
        <v>93</v>
      </c>
      <c r="D154" s="7" t="str">
        <f>"93"</f>
        <v>93</v>
      </c>
    </row>
    <row r="155" spans="1:4" x14ac:dyDescent="0.25">
      <c r="A155" s="7" t="s">
        <v>246</v>
      </c>
      <c r="B155" s="7" t="str">
        <f>"94"</f>
        <v>94</v>
      </c>
      <c r="C155" s="7" t="str">
        <f>"94"</f>
        <v>94</v>
      </c>
      <c r="D155" s="7" t="str">
        <f>"94"</f>
        <v>94</v>
      </c>
    </row>
    <row r="156" spans="1:4" x14ac:dyDescent="0.25">
      <c r="A156" s="7" t="s">
        <v>246</v>
      </c>
      <c r="B156" s="7" t="str">
        <f>"999"</f>
        <v>999</v>
      </c>
      <c r="C156" s="7" t="s">
        <v>39</v>
      </c>
      <c r="D156" s="7" t="s">
        <v>194</v>
      </c>
    </row>
    <row r="157" spans="1:4" x14ac:dyDescent="0.25">
      <c r="A157" s="5" t="s">
        <v>252</v>
      </c>
      <c r="B157" s="5" t="str">
        <f>"1"</f>
        <v>1</v>
      </c>
      <c r="C157" s="5" t="s">
        <v>253</v>
      </c>
      <c r="D157" s="5" t="s">
        <v>253</v>
      </c>
    </row>
    <row r="158" spans="1:4" x14ac:dyDescent="0.25">
      <c r="A158" s="5" t="s">
        <v>252</v>
      </c>
      <c r="B158" s="5" t="str">
        <f>"2"</f>
        <v>2</v>
      </c>
      <c r="C158" s="5" t="s">
        <v>254</v>
      </c>
      <c r="D158" s="5" t="s">
        <v>254</v>
      </c>
    </row>
    <row r="159" spans="1:4" x14ac:dyDescent="0.25">
      <c r="A159" s="5" t="s">
        <v>252</v>
      </c>
      <c r="B159" s="5" t="str">
        <f>"3"</f>
        <v>3</v>
      </c>
      <c r="C159" s="5" t="s">
        <v>255</v>
      </c>
      <c r="D159" s="5" t="s">
        <v>255</v>
      </c>
    </row>
    <row r="160" spans="1:4" x14ac:dyDescent="0.25">
      <c r="A160" s="5" t="s">
        <v>252</v>
      </c>
      <c r="B160" s="5" t="str">
        <f>"4"</f>
        <v>4</v>
      </c>
      <c r="C160" s="5" t="s">
        <v>256</v>
      </c>
      <c r="D160" s="5" t="s">
        <v>256</v>
      </c>
    </row>
    <row r="161" spans="1:4" x14ac:dyDescent="0.25">
      <c r="A161" s="5" t="s">
        <v>252</v>
      </c>
      <c r="B161" s="5" t="str">
        <f>"5"</f>
        <v>5</v>
      </c>
      <c r="C161" s="5" t="s">
        <v>257</v>
      </c>
      <c r="D161" s="5" t="s">
        <v>257</v>
      </c>
    </row>
    <row r="162" spans="1:4" x14ac:dyDescent="0.25">
      <c r="A162" s="5" t="s">
        <v>252</v>
      </c>
      <c r="B162" s="5" t="str">
        <f>"6"</f>
        <v>6</v>
      </c>
      <c r="C162" s="5" t="s">
        <v>258</v>
      </c>
      <c r="D162" s="5" t="s">
        <v>258</v>
      </c>
    </row>
    <row r="163" spans="1:4" x14ac:dyDescent="0.25">
      <c r="A163" s="5" t="s">
        <v>252</v>
      </c>
      <c r="B163" s="5" t="str">
        <f>"7"</f>
        <v>7</v>
      </c>
      <c r="C163" s="5" t="s">
        <v>259</v>
      </c>
      <c r="D163" s="5" t="s">
        <v>259</v>
      </c>
    </row>
    <row r="164" spans="1:4" x14ac:dyDescent="0.25">
      <c r="A164" s="5" t="s">
        <v>252</v>
      </c>
      <c r="B164" s="5" t="str">
        <f>"8"</f>
        <v>8</v>
      </c>
      <c r="C164" s="5" t="s">
        <v>260</v>
      </c>
      <c r="D164" s="5" t="s">
        <v>260</v>
      </c>
    </row>
    <row r="165" spans="1:4" x14ac:dyDescent="0.25">
      <c r="A165" s="5" t="s">
        <v>252</v>
      </c>
      <c r="B165" s="5" t="str">
        <f>"9"</f>
        <v>9</v>
      </c>
      <c r="C165" s="5" t="s">
        <v>261</v>
      </c>
      <c r="D165" s="5" t="s">
        <v>261</v>
      </c>
    </row>
    <row r="166" spans="1:4" x14ac:dyDescent="0.25">
      <c r="A166" s="5" t="s">
        <v>252</v>
      </c>
      <c r="B166" s="5" t="str">
        <f>"10"</f>
        <v>10</v>
      </c>
      <c r="C166" s="5" t="s">
        <v>262</v>
      </c>
      <c r="D166" s="5" t="s">
        <v>262</v>
      </c>
    </row>
    <row r="167" spans="1:4" x14ac:dyDescent="0.25">
      <c r="A167" s="7" t="s">
        <v>263</v>
      </c>
      <c r="B167" s="8" t="s">
        <v>299</v>
      </c>
      <c r="C167" s="7" t="s">
        <v>96</v>
      </c>
      <c r="D167" s="7" t="s">
        <v>196</v>
      </c>
    </row>
    <row r="168" spans="1:4" x14ac:dyDescent="0.25">
      <c r="A168" s="7" t="s">
        <v>263</v>
      </c>
      <c r="B168" s="8" t="s">
        <v>300</v>
      </c>
      <c r="C168" s="7" t="s">
        <v>265</v>
      </c>
      <c r="D168" s="7" t="s">
        <v>527</v>
      </c>
    </row>
    <row r="169" spans="1:4" x14ac:dyDescent="0.25">
      <c r="A169" s="7" t="s">
        <v>263</v>
      </c>
      <c r="B169" s="8" t="s">
        <v>301</v>
      </c>
      <c r="C169" s="7" t="s">
        <v>266</v>
      </c>
      <c r="D169" s="7" t="s">
        <v>528</v>
      </c>
    </row>
    <row r="170" spans="1:4" x14ac:dyDescent="0.25">
      <c r="A170" s="5" t="s">
        <v>61</v>
      </c>
      <c r="B170" s="5" t="str">
        <f>"999"</f>
        <v>999</v>
      </c>
      <c r="C170" s="5" t="s">
        <v>39</v>
      </c>
      <c r="D170" s="5" t="s">
        <v>194</v>
      </c>
    </row>
    <row r="171" spans="1:4" x14ac:dyDescent="0.25">
      <c r="A171" s="7" t="s">
        <v>385</v>
      </c>
      <c r="B171" s="7" t="str">
        <f>"1"</f>
        <v>1</v>
      </c>
      <c r="C171" s="7" t="s">
        <v>386</v>
      </c>
      <c r="D171" s="7" t="s">
        <v>530</v>
      </c>
    </row>
    <row r="172" spans="1:4" x14ac:dyDescent="0.25">
      <c r="A172" s="7" t="s">
        <v>385</v>
      </c>
      <c r="B172" s="7" t="str">
        <f>"2"</f>
        <v>2</v>
      </c>
      <c r="C172" s="7" t="s">
        <v>387</v>
      </c>
      <c r="D172" s="7" t="s">
        <v>531</v>
      </c>
    </row>
    <row r="173" spans="1:4" x14ac:dyDescent="0.25">
      <c r="A173" s="7" t="s">
        <v>385</v>
      </c>
      <c r="B173" s="7" t="str">
        <f>"3"</f>
        <v>3</v>
      </c>
      <c r="C173" s="7" t="s">
        <v>388</v>
      </c>
      <c r="D173" s="7" t="s">
        <v>532</v>
      </c>
    </row>
    <row r="174" spans="1:4" x14ac:dyDescent="0.25">
      <c r="A174" s="5" t="s">
        <v>359</v>
      </c>
      <c r="B174" s="5" t="str">
        <f>"1"</f>
        <v>1</v>
      </c>
      <c r="C174" s="5" t="s">
        <v>360</v>
      </c>
      <c r="D174" s="5" t="s">
        <v>360</v>
      </c>
    </row>
    <row r="175" spans="1:4" x14ac:dyDescent="0.25">
      <c r="A175" s="5" t="s">
        <v>359</v>
      </c>
      <c r="B175" s="5" t="str">
        <f>"2"</f>
        <v>2</v>
      </c>
      <c r="C175" s="5" t="s">
        <v>361</v>
      </c>
      <c r="D175" s="5" t="s">
        <v>361</v>
      </c>
    </row>
    <row r="176" spans="1:4" x14ac:dyDescent="0.25">
      <c r="A176" s="5" t="s">
        <v>359</v>
      </c>
      <c r="B176" s="5" t="str">
        <f>"3"</f>
        <v>3</v>
      </c>
      <c r="C176" s="5" t="s">
        <v>362</v>
      </c>
      <c r="D176" s="5" t="s">
        <v>362</v>
      </c>
    </row>
    <row r="177" spans="1:4" x14ac:dyDescent="0.25">
      <c r="A177" s="5" t="s">
        <v>359</v>
      </c>
      <c r="B177" s="5" t="str">
        <f>"4"</f>
        <v>4</v>
      </c>
      <c r="C177" s="5" t="s">
        <v>363</v>
      </c>
      <c r="D177" s="5" t="s">
        <v>363</v>
      </c>
    </row>
    <row r="178" spans="1:4" x14ac:dyDescent="0.25">
      <c r="A178" s="5" t="s">
        <v>359</v>
      </c>
      <c r="B178" s="5" t="str">
        <f>"5"</f>
        <v>5</v>
      </c>
      <c r="C178" s="5" t="s">
        <v>364</v>
      </c>
      <c r="D178" s="5" t="s">
        <v>364</v>
      </c>
    </row>
    <row r="179" spans="1:4" x14ac:dyDescent="0.25">
      <c r="A179" s="5" t="s">
        <v>359</v>
      </c>
      <c r="B179" s="5" t="str">
        <f>"6"</f>
        <v>6</v>
      </c>
      <c r="C179" s="5" t="s">
        <v>365</v>
      </c>
      <c r="D179" s="5" t="s">
        <v>365</v>
      </c>
    </row>
    <row r="180" spans="1:4" x14ac:dyDescent="0.25">
      <c r="A180" s="5" t="s">
        <v>359</v>
      </c>
      <c r="B180" s="5" t="str">
        <f>"7"</f>
        <v>7</v>
      </c>
      <c r="C180" s="5" t="s">
        <v>366</v>
      </c>
      <c r="D180" s="5" t="s">
        <v>366</v>
      </c>
    </row>
    <row r="181" spans="1:4" x14ac:dyDescent="0.25">
      <c r="A181" s="5" t="s">
        <v>359</v>
      </c>
      <c r="B181" s="5" t="str">
        <f>"8"</f>
        <v>8</v>
      </c>
      <c r="C181" s="5" t="s">
        <v>367</v>
      </c>
      <c r="D181" s="5" t="s">
        <v>367</v>
      </c>
    </row>
    <row r="182" spans="1:4" x14ac:dyDescent="0.25">
      <c r="A182" s="5" t="s">
        <v>359</v>
      </c>
      <c r="B182" s="5" t="str">
        <f>"9"</f>
        <v>9</v>
      </c>
      <c r="C182" s="5" t="s">
        <v>368</v>
      </c>
      <c r="D182" s="5" t="s">
        <v>368</v>
      </c>
    </row>
    <row r="183" spans="1:4" x14ac:dyDescent="0.25">
      <c r="A183" s="5" t="s">
        <v>359</v>
      </c>
      <c r="B183" s="5" t="str">
        <f>"10"</f>
        <v>10</v>
      </c>
      <c r="C183" s="5" t="s">
        <v>369</v>
      </c>
      <c r="D183" s="5" t="s">
        <v>369</v>
      </c>
    </row>
    <row r="184" spans="1:4" x14ac:dyDescent="0.25">
      <c r="A184" s="7" t="s">
        <v>373</v>
      </c>
      <c r="B184" s="7" t="str">
        <f>"9999"</f>
        <v>9999</v>
      </c>
      <c r="C184" s="7" t="s">
        <v>372</v>
      </c>
      <c r="D184" s="7" t="s">
        <v>533</v>
      </c>
    </row>
    <row r="185" spans="1:4" x14ac:dyDescent="0.25">
      <c r="A185" s="5" t="s">
        <v>389</v>
      </c>
      <c r="B185" s="5" t="str">
        <f>"55"</f>
        <v>55</v>
      </c>
      <c r="C185" s="5" t="s">
        <v>393</v>
      </c>
      <c r="D185" s="5" t="s">
        <v>534</v>
      </c>
    </row>
    <row r="186" spans="1:4" x14ac:dyDescent="0.25">
      <c r="A186" s="5" t="s">
        <v>389</v>
      </c>
      <c r="B186" s="5" t="str">
        <f>"51"</f>
        <v>51</v>
      </c>
      <c r="C186" s="5" t="s">
        <v>390</v>
      </c>
      <c r="D186" s="5" t="s">
        <v>535</v>
      </c>
    </row>
    <row r="187" spans="1:4" x14ac:dyDescent="0.25">
      <c r="A187" s="5" t="s">
        <v>389</v>
      </c>
      <c r="B187" s="5" t="str">
        <f>"53"</f>
        <v>53</v>
      </c>
      <c r="C187" s="5" t="s">
        <v>391</v>
      </c>
      <c r="D187" s="5" t="s">
        <v>536</v>
      </c>
    </row>
    <row r="188" spans="1:4" x14ac:dyDescent="0.25">
      <c r="A188" s="5" t="s">
        <v>389</v>
      </c>
      <c r="B188" s="5" t="str">
        <f>"54"</f>
        <v>54</v>
      </c>
      <c r="C188" s="5" t="s">
        <v>392</v>
      </c>
      <c r="D188" s="5" t="s">
        <v>537</v>
      </c>
    </row>
    <row r="189" spans="1:4" x14ac:dyDescent="0.25">
      <c r="A189" s="7" t="s">
        <v>398</v>
      </c>
      <c r="B189" s="8" t="s">
        <v>300</v>
      </c>
      <c r="C189" s="7" t="s">
        <v>265</v>
      </c>
      <c r="D189" s="7" t="s">
        <v>527</v>
      </c>
    </row>
    <row r="190" spans="1:4" x14ac:dyDescent="0.25">
      <c r="A190" s="5" t="s">
        <v>399</v>
      </c>
      <c r="B190" s="5" t="s">
        <v>430</v>
      </c>
      <c r="C190" s="5" t="s">
        <v>440</v>
      </c>
      <c r="D190" s="5" t="s">
        <v>440</v>
      </c>
    </row>
    <row r="191" spans="1:4" x14ac:dyDescent="0.25">
      <c r="A191" s="5" t="s">
        <v>399</v>
      </c>
      <c r="B191" s="5" t="s">
        <v>441</v>
      </c>
      <c r="C191" s="5" t="s">
        <v>442</v>
      </c>
      <c r="D191" s="5" t="s">
        <v>442</v>
      </c>
    </row>
    <row r="192" spans="1:4" x14ac:dyDescent="0.25">
      <c r="A192" s="5" t="s">
        <v>399</v>
      </c>
      <c r="B192" s="5" t="s">
        <v>443</v>
      </c>
      <c r="C192" s="5" t="s">
        <v>444</v>
      </c>
      <c r="D192" s="5" t="s">
        <v>444</v>
      </c>
    </row>
    <row r="193" spans="1:4" x14ac:dyDescent="0.25">
      <c r="A193" s="5" t="s">
        <v>399</v>
      </c>
      <c r="B193" s="5" t="s">
        <v>445</v>
      </c>
      <c r="C193" s="5" t="s">
        <v>446</v>
      </c>
      <c r="D193" s="5" t="s">
        <v>446</v>
      </c>
    </row>
    <row r="194" spans="1:4" x14ac:dyDescent="0.25">
      <c r="A194" s="5" t="s">
        <v>399</v>
      </c>
      <c r="B194" s="5" t="s">
        <v>447</v>
      </c>
      <c r="C194" s="5" t="s">
        <v>448</v>
      </c>
      <c r="D194" s="5" t="s">
        <v>448</v>
      </c>
    </row>
    <row r="195" spans="1:4" x14ac:dyDescent="0.25">
      <c r="A195" s="5" t="s">
        <v>399</v>
      </c>
      <c r="B195" s="5" t="s">
        <v>449</v>
      </c>
      <c r="C195" s="5" t="s">
        <v>450</v>
      </c>
      <c r="D195" s="5" t="s">
        <v>450</v>
      </c>
    </row>
    <row r="196" spans="1:4" x14ac:dyDescent="0.25">
      <c r="A196" s="5" t="s">
        <v>399</v>
      </c>
      <c r="B196" s="5" t="s">
        <v>451</v>
      </c>
      <c r="C196" s="5" t="s">
        <v>452</v>
      </c>
      <c r="D196" s="5" t="s">
        <v>452</v>
      </c>
    </row>
    <row r="197" spans="1:4" x14ac:dyDescent="0.25">
      <c r="A197" s="5" t="s">
        <v>399</v>
      </c>
      <c r="B197" s="5" t="s">
        <v>453</v>
      </c>
      <c r="C197" s="5" t="s">
        <v>454</v>
      </c>
      <c r="D197" s="5" t="s">
        <v>454</v>
      </c>
    </row>
    <row r="198" spans="1:4" x14ac:dyDescent="0.25">
      <c r="A198" s="5" t="s">
        <v>399</v>
      </c>
      <c r="B198" s="5" t="s">
        <v>455</v>
      </c>
      <c r="C198" s="5" t="s">
        <v>456</v>
      </c>
      <c r="D198" s="5" t="s">
        <v>456</v>
      </c>
    </row>
    <row r="199" spans="1:4" x14ac:dyDescent="0.25">
      <c r="A199" s="5" t="s">
        <v>399</v>
      </c>
      <c r="B199" s="5" t="s">
        <v>457</v>
      </c>
      <c r="C199" s="5" t="s">
        <v>458</v>
      </c>
      <c r="D199" s="5" t="s">
        <v>458</v>
      </c>
    </row>
    <row r="200" spans="1:4" x14ac:dyDescent="0.25">
      <c r="A200" s="5" t="s">
        <v>399</v>
      </c>
      <c r="B200" s="5" t="s">
        <v>459</v>
      </c>
      <c r="C200" s="5" t="s">
        <v>460</v>
      </c>
      <c r="D200" s="5" t="s">
        <v>460</v>
      </c>
    </row>
    <row r="201" spans="1:4" x14ac:dyDescent="0.25">
      <c r="A201" s="5" t="s">
        <v>399</v>
      </c>
      <c r="B201" s="5" t="s">
        <v>461</v>
      </c>
      <c r="C201" s="5" t="s">
        <v>462</v>
      </c>
      <c r="D201" s="5" t="s">
        <v>462</v>
      </c>
    </row>
    <row r="202" spans="1:4" x14ac:dyDescent="0.25">
      <c r="A202" s="5" t="s">
        <v>399</v>
      </c>
      <c r="B202" s="5" t="s">
        <v>463</v>
      </c>
      <c r="C202" s="5" t="s">
        <v>464</v>
      </c>
      <c r="D202" s="5" t="s">
        <v>464</v>
      </c>
    </row>
    <row r="203" spans="1:4" x14ac:dyDescent="0.25">
      <c r="A203" s="5" t="s">
        <v>399</v>
      </c>
      <c r="B203" s="5" t="s">
        <v>61</v>
      </c>
      <c r="C203" s="5" t="s">
        <v>407</v>
      </c>
      <c r="D203" s="5" t="s">
        <v>465</v>
      </c>
    </row>
    <row r="204" spans="1:4" x14ac:dyDescent="0.25">
      <c r="A204" s="7" t="s">
        <v>400</v>
      </c>
      <c r="B204" s="7" t="str">
        <f>"999"</f>
        <v>999</v>
      </c>
      <c r="C204" s="7" t="s">
        <v>401</v>
      </c>
      <c r="D204" s="7" t="s">
        <v>538</v>
      </c>
    </row>
    <row r="205" spans="1:4" x14ac:dyDescent="0.25">
      <c r="A205" s="5" t="s">
        <v>406</v>
      </c>
      <c r="B205" s="5" t="str">
        <f>"4"</f>
        <v>4</v>
      </c>
      <c r="C205" s="5" t="s">
        <v>393</v>
      </c>
      <c r="D205" s="5" t="s">
        <v>534</v>
      </c>
    </row>
    <row r="206" spans="1:4" x14ac:dyDescent="0.25">
      <c r="A206" s="5" t="s">
        <v>406</v>
      </c>
      <c r="B206" s="5" t="str">
        <f>"1"</f>
        <v>1</v>
      </c>
      <c r="C206" s="5" t="s">
        <v>390</v>
      </c>
      <c r="D206" s="5" t="s">
        <v>535</v>
      </c>
    </row>
    <row r="207" spans="1:4" x14ac:dyDescent="0.25">
      <c r="A207" s="5" t="s">
        <v>406</v>
      </c>
      <c r="B207" s="5" t="str">
        <f>"2"</f>
        <v>2</v>
      </c>
      <c r="C207" s="5" t="s">
        <v>391</v>
      </c>
      <c r="D207" s="5" t="s">
        <v>536</v>
      </c>
    </row>
    <row r="208" spans="1:4" x14ac:dyDescent="0.25">
      <c r="A208" s="5" t="s">
        <v>406</v>
      </c>
      <c r="B208" s="5" t="str">
        <f>"3"</f>
        <v>3</v>
      </c>
      <c r="C208" s="5" t="s">
        <v>392</v>
      </c>
      <c r="D208" s="5" t="s">
        <v>537</v>
      </c>
    </row>
    <row r="209" spans="1:4" x14ac:dyDescent="0.25">
      <c r="A209" s="7" t="s">
        <v>425</v>
      </c>
      <c r="B209" s="7" t="str">
        <f>"1"</f>
        <v>1</v>
      </c>
      <c r="C209" s="7" t="s">
        <v>426</v>
      </c>
      <c r="D209" s="7" t="s">
        <v>539</v>
      </c>
    </row>
    <row r="210" spans="1:4" x14ac:dyDescent="0.25">
      <c r="A210" s="7" t="s">
        <v>425</v>
      </c>
      <c r="B210" s="7" t="str">
        <f>"2"</f>
        <v>2</v>
      </c>
      <c r="C210" s="7" t="s">
        <v>427</v>
      </c>
      <c r="D210" s="7" t="s">
        <v>540</v>
      </c>
    </row>
    <row r="211" spans="1:4" x14ac:dyDescent="0.25">
      <c r="A211" s="7" t="s">
        <v>425</v>
      </c>
      <c r="B211" s="7" t="str">
        <f>"9"</f>
        <v>9</v>
      </c>
      <c r="C211" s="7" t="s">
        <v>428</v>
      </c>
      <c r="D211" s="7" t="s">
        <v>541</v>
      </c>
    </row>
    <row r="212" spans="1:4" x14ac:dyDescent="0.25">
      <c r="A212" s="7" t="s">
        <v>425</v>
      </c>
      <c r="B212" s="7" t="str">
        <f>"99"</f>
        <v>99</v>
      </c>
      <c r="C212" s="7" t="s">
        <v>39</v>
      </c>
      <c r="D212" s="7" t="s">
        <v>194</v>
      </c>
    </row>
    <row r="213" spans="1:4" x14ac:dyDescent="0.25">
      <c r="A213" s="5" t="s">
        <v>429</v>
      </c>
      <c r="B213" s="5" t="s">
        <v>431</v>
      </c>
      <c r="C213" s="5" t="s">
        <v>431</v>
      </c>
      <c r="D213" s="5" t="s">
        <v>431</v>
      </c>
    </row>
    <row r="214" spans="1:4" x14ac:dyDescent="0.25">
      <c r="A214" s="5" t="s">
        <v>429</v>
      </c>
      <c r="B214" s="5" t="s">
        <v>478</v>
      </c>
      <c r="C214" s="5" t="s">
        <v>478</v>
      </c>
      <c r="D214" s="5" t="s">
        <v>478</v>
      </c>
    </row>
    <row r="215" spans="1:4" x14ac:dyDescent="0.25">
      <c r="A215" s="5" t="s">
        <v>429</v>
      </c>
      <c r="B215" s="5" t="s">
        <v>479</v>
      </c>
      <c r="C215" s="5" t="s">
        <v>479</v>
      </c>
      <c r="D215" s="5" t="s">
        <v>479</v>
      </c>
    </row>
    <row r="216" spans="1:4" x14ac:dyDescent="0.25">
      <c r="A216" s="5" t="s">
        <v>429</v>
      </c>
      <c r="B216" s="5" t="s">
        <v>480</v>
      </c>
      <c r="C216" s="5" t="s">
        <v>480</v>
      </c>
      <c r="D216" s="5" t="s">
        <v>480</v>
      </c>
    </row>
    <row r="217" spans="1:4" x14ac:dyDescent="0.25">
      <c r="A217" s="5" t="s">
        <v>429</v>
      </c>
      <c r="B217" s="5" t="s">
        <v>481</v>
      </c>
      <c r="C217" s="5" t="s">
        <v>481</v>
      </c>
      <c r="D217" s="5" t="s">
        <v>481</v>
      </c>
    </row>
    <row r="218" spans="1:4" x14ac:dyDescent="0.25">
      <c r="A218" s="5" t="s">
        <v>429</v>
      </c>
      <c r="B218" s="5" t="s">
        <v>482</v>
      </c>
      <c r="C218" s="5" t="s">
        <v>482</v>
      </c>
      <c r="D218" s="5" t="s">
        <v>482</v>
      </c>
    </row>
    <row r="219" spans="1:4" x14ac:dyDescent="0.25">
      <c r="A219" s="5" t="s">
        <v>429</v>
      </c>
      <c r="B219" s="5" t="s">
        <v>483</v>
      </c>
      <c r="C219" s="5" t="s">
        <v>483</v>
      </c>
      <c r="D219" s="5" t="s">
        <v>483</v>
      </c>
    </row>
    <row r="220" spans="1:4" x14ac:dyDescent="0.25">
      <c r="A220" s="5" t="s">
        <v>429</v>
      </c>
      <c r="B220" s="5" t="s">
        <v>484</v>
      </c>
      <c r="C220" s="5" t="s">
        <v>484</v>
      </c>
      <c r="D220" s="5" t="s">
        <v>484</v>
      </c>
    </row>
    <row r="221" spans="1:4" x14ac:dyDescent="0.25">
      <c r="A221" s="7" t="s">
        <v>495</v>
      </c>
      <c r="B221" s="7" t="s">
        <v>61</v>
      </c>
      <c r="C221" s="7" t="s">
        <v>39</v>
      </c>
      <c r="D221" s="7" t="s">
        <v>194</v>
      </c>
    </row>
    <row r="222" spans="1:4" x14ac:dyDescent="0.25">
      <c r="A222" s="24" t="s">
        <v>437</v>
      </c>
      <c r="B222" s="5" t="s">
        <v>231</v>
      </c>
      <c r="C222" s="5" t="s">
        <v>438</v>
      </c>
      <c r="D222" s="5" t="s">
        <v>542</v>
      </c>
    </row>
    <row r="223" spans="1:4" x14ac:dyDescent="0.25">
      <c r="A223" s="7" t="s">
        <v>485</v>
      </c>
      <c r="B223" s="7" t="str">
        <f>"88888"</f>
        <v>88888</v>
      </c>
      <c r="C223" s="7" t="s">
        <v>427</v>
      </c>
      <c r="D223" s="7" t="s">
        <v>540</v>
      </c>
    </row>
    <row r="224" spans="1:4" x14ac:dyDescent="0.25">
      <c r="A224" s="7" t="s">
        <v>485</v>
      </c>
      <c r="B224" s="7" t="str">
        <f>"99999"</f>
        <v>99999</v>
      </c>
      <c r="C224" s="7" t="s">
        <v>39</v>
      </c>
      <c r="D224" s="7" t="s">
        <v>194</v>
      </c>
    </row>
    <row r="225" spans="1:4" x14ac:dyDescent="0.25">
      <c r="A225" s="5" t="s">
        <v>498</v>
      </c>
      <c r="B225" s="5" t="str">
        <f>"10"</f>
        <v>10</v>
      </c>
      <c r="C225" s="25" t="s">
        <v>499</v>
      </c>
      <c r="D225" s="25" t="s">
        <v>499</v>
      </c>
    </row>
    <row r="226" spans="1:4" x14ac:dyDescent="0.25">
      <c r="A226" s="5" t="s">
        <v>498</v>
      </c>
      <c r="B226" s="5" t="str">
        <f>"9"</f>
        <v>9</v>
      </c>
      <c r="C226" s="26" t="s">
        <v>500</v>
      </c>
      <c r="D226" s="26" t="s">
        <v>500</v>
      </c>
    </row>
    <row r="227" spans="1:4" x14ac:dyDescent="0.25">
      <c r="A227" s="5" t="s">
        <v>498</v>
      </c>
      <c r="B227" s="5" t="str">
        <f>"13"</f>
        <v>13</v>
      </c>
      <c r="C227" s="26" t="s">
        <v>501</v>
      </c>
      <c r="D227" s="26" t="s">
        <v>501</v>
      </c>
    </row>
    <row r="228" spans="1:4" x14ac:dyDescent="0.25">
      <c r="A228" s="5" t="s">
        <v>498</v>
      </c>
      <c r="B228" s="5" t="str">
        <f>"7"</f>
        <v>7</v>
      </c>
      <c r="C228" s="26" t="s">
        <v>502</v>
      </c>
      <c r="D228" s="26" t="s">
        <v>502</v>
      </c>
    </row>
    <row r="229" spans="1:4" x14ac:dyDescent="0.25">
      <c r="A229" s="5" t="s">
        <v>498</v>
      </c>
      <c r="B229" s="5" t="str">
        <f>"5"</f>
        <v>5</v>
      </c>
      <c r="C229" s="26" t="s">
        <v>503</v>
      </c>
      <c r="D229" s="26" t="s">
        <v>503</v>
      </c>
    </row>
    <row r="230" spans="1:4" x14ac:dyDescent="0.25">
      <c r="A230" s="5" t="s">
        <v>498</v>
      </c>
      <c r="B230" s="5" t="str">
        <f>"8"</f>
        <v>8</v>
      </c>
      <c r="C230" s="26" t="s">
        <v>504</v>
      </c>
      <c r="D230" s="26" t="s">
        <v>504</v>
      </c>
    </row>
    <row r="231" spans="1:4" x14ac:dyDescent="0.25">
      <c r="A231" s="5" t="s">
        <v>498</v>
      </c>
      <c r="B231" s="5" t="str">
        <f>"11"</f>
        <v>11</v>
      </c>
      <c r="C231" s="26" t="s">
        <v>505</v>
      </c>
      <c r="D231" s="26" t="s">
        <v>505</v>
      </c>
    </row>
    <row r="232" spans="1:4" x14ac:dyDescent="0.25">
      <c r="A232" s="5" t="s">
        <v>498</v>
      </c>
      <c r="B232" s="5" t="str">
        <f>"1"</f>
        <v>1</v>
      </c>
      <c r="C232" s="26" t="s">
        <v>506</v>
      </c>
      <c r="D232" s="26" t="s">
        <v>506</v>
      </c>
    </row>
    <row r="233" spans="1:4" x14ac:dyDescent="0.25">
      <c r="A233" s="5" t="s">
        <v>498</v>
      </c>
      <c r="B233" s="5" t="str">
        <f>"4"</f>
        <v>4</v>
      </c>
      <c r="C233" s="26" t="s">
        <v>507</v>
      </c>
      <c r="D233" s="26" t="s">
        <v>507</v>
      </c>
    </row>
    <row r="234" spans="1:4" x14ac:dyDescent="0.25">
      <c r="A234" s="5" t="s">
        <v>498</v>
      </c>
      <c r="B234" s="5" t="str">
        <f>"6"</f>
        <v>6</v>
      </c>
      <c r="C234" s="26" t="s">
        <v>508</v>
      </c>
      <c r="D234" s="26" t="s">
        <v>508</v>
      </c>
    </row>
    <row r="235" spans="1:4" x14ac:dyDescent="0.25">
      <c r="A235" s="5" t="s">
        <v>498</v>
      </c>
      <c r="B235" s="5" t="str">
        <f>"2"</f>
        <v>2</v>
      </c>
      <c r="C235" s="26" t="s">
        <v>509</v>
      </c>
      <c r="D235" s="26" t="s">
        <v>509</v>
      </c>
    </row>
    <row r="236" spans="1:4" x14ac:dyDescent="0.25">
      <c r="A236" s="5" t="s">
        <v>498</v>
      </c>
      <c r="B236" s="5" t="str">
        <f>"14"</f>
        <v>14</v>
      </c>
      <c r="C236" s="26" t="s">
        <v>510</v>
      </c>
      <c r="D236" s="26" t="s">
        <v>510</v>
      </c>
    </row>
    <row r="237" spans="1:4" x14ac:dyDescent="0.25">
      <c r="A237" s="5" t="s">
        <v>498</v>
      </c>
      <c r="B237" s="5" t="str">
        <f>"12"</f>
        <v>12</v>
      </c>
      <c r="C237" s="26" t="s">
        <v>511</v>
      </c>
      <c r="D237" s="26" t="s">
        <v>511</v>
      </c>
    </row>
    <row r="238" spans="1:4" x14ac:dyDescent="0.25">
      <c r="A238" s="5" t="s">
        <v>498</v>
      </c>
      <c r="B238" s="5" t="str">
        <f>"3"</f>
        <v>3</v>
      </c>
      <c r="C238" s="26" t="s">
        <v>512</v>
      </c>
      <c r="D238" s="26" t="s">
        <v>512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C4F0F-BFC8-4609-90AE-137765AD6084}">
  <dimension ref="A1:C2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47.5703125" bestFit="1" customWidth="1"/>
    <col min="3" max="3" width="26.140625" bestFit="1" customWidth="1"/>
  </cols>
  <sheetData>
    <row r="1" spans="1:3" x14ac:dyDescent="0.25">
      <c r="A1" t="s">
        <v>41</v>
      </c>
      <c r="B1" t="s">
        <v>27</v>
      </c>
      <c r="C1" t="s">
        <v>213</v>
      </c>
    </row>
    <row r="2" spans="1:3" x14ac:dyDescent="0.25">
      <c r="A2" t="s">
        <v>63</v>
      </c>
      <c r="B2" t="s">
        <v>144</v>
      </c>
      <c r="C2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B7104-0CF4-465A-808C-30895389A8B5}">
  <dimension ref="A1:D2"/>
  <sheetViews>
    <sheetView workbookViewId="0">
      <selection activeCell="D8" sqref="D8"/>
    </sheetView>
  </sheetViews>
  <sheetFormatPr defaultRowHeight="15" x14ac:dyDescent="0.25"/>
  <cols>
    <col min="1" max="1" width="18.85546875" bestFit="1" customWidth="1"/>
    <col min="3" max="3" width="12.85546875" bestFit="1" customWidth="1"/>
    <col min="4" max="4" width="34.140625" bestFit="1" customWidth="1"/>
  </cols>
  <sheetData>
    <row r="1" spans="1:4" x14ac:dyDescent="0.25">
      <c r="A1" s="2" t="s">
        <v>47</v>
      </c>
      <c r="B1" s="2" t="s">
        <v>7</v>
      </c>
      <c r="C1" s="2" t="s">
        <v>48</v>
      </c>
      <c r="D1" s="2" t="s">
        <v>213</v>
      </c>
    </row>
    <row r="2" spans="1:4" x14ac:dyDescent="0.25">
      <c r="A2" s="2" t="s">
        <v>49</v>
      </c>
      <c r="B2" s="2" t="s">
        <v>44</v>
      </c>
      <c r="C2" s="2" t="s">
        <v>20</v>
      </c>
      <c r="D2" s="2" t="s">
        <v>303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55335-AC2E-46D7-A127-46FEF28BC146}">
  <dimension ref="A1:D177"/>
  <sheetViews>
    <sheetView workbookViewId="0">
      <selection activeCell="E1" sqref="E1:G1048576"/>
    </sheetView>
  </sheetViews>
  <sheetFormatPr defaultRowHeight="15" x14ac:dyDescent="0.25"/>
  <cols>
    <col min="1" max="1" width="14.28515625" bestFit="1" customWidth="1"/>
    <col min="2" max="2" width="21.140625" bestFit="1" customWidth="1"/>
    <col min="3" max="3" width="16.7109375" bestFit="1" customWidth="1"/>
    <col min="4" max="4" width="10.28515625" bestFit="1" customWidth="1"/>
  </cols>
  <sheetData>
    <row r="1" spans="1:4" x14ac:dyDescent="0.25">
      <c r="A1" t="s">
        <v>11</v>
      </c>
      <c r="B1" t="s">
        <v>7</v>
      </c>
      <c r="C1" t="s">
        <v>267</v>
      </c>
      <c r="D1" t="s">
        <v>24</v>
      </c>
    </row>
    <row r="2" spans="1:4" x14ac:dyDescent="0.25">
      <c r="A2" s="12" t="s">
        <v>306</v>
      </c>
      <c r="B2" s="12" t="s">
        <v>19</v>
      </c>
      <c r="C2" s="12" t="b">
        <v>0</v>
      </c>
    </row>
    <row r="3" spans="1:4" x14ac:dyDescent="0.25">
      <c r="A3" s="12" t="s">
        <v>520</v>
      </c>
      <c r="B3" s="12" t="s">
        <v>35</v>
      </c>
      <c r="C3" s="12" t="b">
        <v>0</v>
      </c>
    </row>
    <row r="4" spans="1:4" x14ac:dyDescent="0.25">
      <c r="A4" s="12" t="s">
        <v>234</v>
      </c>
      <c r="B4" s="12" t="s">
        <v>35</v>
      </c>
      <c r="C4" s="12" t="b">
        <v>0</v>
      </c>
    </row>
    <row r="5" spans="1:4" x14ac:dyDescent="0.25">
      <c r="A5" s="13" t="s">
        <v>307</v>
      </c>
      <c r="B5" s="12" t="s">
        <v>308</v>
      </c>
      <c r="C5" s="12" t="b">
        <v>0</v>
      </c>
    </row>
    <row r="6" spans="1:4" x14ac:dyDescent="0.25">
      <c r="A6" s="13" t="s">
        <v>309</v>
      </c>
      <c r="B6" s="12" t="s">
        <v>308</v>
      </c>
      <c r="C6" s="12" t="b">
        <v>0</v>
      </c>
    </row>
    <row r="7" spans="1:4" x14ac:dyDescent="0.25">
      <c r="A7" s="12" t="s">
        <v>310</v>
      </c>
      <c r="B7" s="12" t="s">
        <v>8</v>
      </c>
      <c r="C7" s="12" t="b">
        <v>0</v>
      </c>
    </row>
    <row r="8" spans="1:4" x14ac:dyDescent="0.25">
      <c r="A8" s="12" t="s">
        <v>311</v>
      </c>
      <c r="B8" s="12" t="s">
        <v>8</v>
      </c>
      <c r="C8" s="12" t="b">
        <v>0</v>
      </c>
    </row>
    <row r="9" spans="1:4" x14ac:dyDescent="0.25">
      <c r="A9" s="12" t="s">
        <v>312</v>
      </c>
      <c r="B9" s="12" t="s">
        <v>8</v>
      </c>
      <c r="C9" s="12" t="b">
        <v>0</v>
      </c>
    </row>
    <row r="10" spans="1:4" x14ac:dyDescent="0.25">
      <c r="A10" s="12" t="s">
        <v>218</v>
      </c>
      <c r="B10" s="12" t="s">
        <v>19</v>
      </c>
      <c r="C10" s="12" t="b">
        <v>0</v>
      </c>
    </row>
    <row r="11" spans="1:4" x14ac:dyDescent="0.25">
      <c r="A11" s="13" t="s">
        <v>413</v>
      </c>
      <c r="B11" s="13" t="s">
        <v>19</v>
      </c>
      <c r="C11" s="13" t="b">
        <v>0</v>
      </c>
    </row>
    <row r="12" spans="1:4" x14ac:dyDescent="0.25">
      <c r="A12" s="13" t="s">
        <v>473</v>
      </c>
      <c r="B12" s="13" t="s">
        <v>8</v>
      </c>
      <c r="C12" s="13" t="b">
        <v>0</v>
      </c>
    </row>
    <row r="13" spans="1:4" x14ac:dyDescent="0.25">
      <c r="A13" s="13" t="s">
        <v>313</v>
      </c>
      <c r="B13" s="12" t="s">
        <v>9</v>
      </c>
      <c r="C13" s="12" t="b">
        <v>0</v>
      </c>
    </row>
    <row r="14" spans="1:4" x14ac:dyDescent="0.25">
      <c r="A14" s="13" t="s">
        <v>314</v>
      </c>
      <c r="B14" s="12" t="s">
        <v>9</v>
      </c>
      <c r="C14" s="12" t="b">
        <v>0</v>
      </c>
    </row>
    <row r="15" spans="1:4" x14ac:dyDescent="0.25">
      <c r="A15" s="13" t="s">
        <v>315</v>
      </c>
      <c r="B15" s="12" t="s">
        <v>9</v>
      </c>
      <c r="C15" s="12" t="b">
        <v>0</v>
      </c>
    </row>
    <row r="16" spans="1:4" x14ac:dyDescent="0.25">
      <c r="A16" s="13" t="s">
        <v>316</v>
      </c>
      <c r="B16" s="12" t="s">
        <v>35</v>
      </c>
      <c r="C16" s="12" t="b">
        <v>0</v>
      </c>
    </row>
    <row r="17" spans="1:3" x14ac:dyDescent="0.25">
      <c r="A17" s="13" t="s">
        <v>317</v>
      </c>
      <c r="B17" s="12" t="s">
        <v>35</v>
      </c>
      <c r="C17" s="12" t="b">
        <v>0</v>
      </c>
    </row>
    <row r="18" spans="1:3" x14ac:dyDescent="0.25">
      <c r="A18" s="13" t="s">
        <v>318</v>
      </c>
      <c r="B18" s="12" t="s">
        <v>308</v>
      </c>
      <c r="C18" s="12" t="b">
        <v>0</v>
      </c>
    </row>
    <row r="19" spans="1:3" x14ac:dyDescent="0.25">
      <c r="A19" s="13" t="s">
        <v>319</v>
      </c>
      <c r="B19" s="12" t="s">
        <v>35</v>
      </c>
      <c r="C19" s="12" t="b">
        <v>0</v>
      </c>
    </row>
    <row r="20" spans="1:3" x14ac:dyDescent="0.25">
      <c r="A20" s="13" t="s">
        <v>320</v>
      </c>
      <c r="B20" s="12" t="s">
        <v>308</v>
      </c>
      <c r="C20" s="12" t="b">
        <v>0</v>
      </c>
    </row>
    <row r="21" spans="1:3" x14ac:dyDescent="0.25">
      <c r="A21" s="12" t="s">
        <v>321</v>
      </c>
      <c r="B21" s="12" t="s">
        <v>19</v>
      </c>
      <c r="C21" s="12" t="b">
        <v>0</v>
      </c>
    </row>
    <row r="22" spans="1:3" x14ac:dyDescent="0.25">
      <c r="A22" s="12" t="s">
        <v>474</v>
      </c>
      <c r="B22" s="12" t="s">
        <v>8</v>
      </c>
      <c r="C22" s="12" t="b">
        <v>0</v>
      </c>
    </row>
    <row r="23" spans="1:3" x14ac:dyDescent="0.25">
      <c r="A23" s="12" t="s">
        <v>475</v>
      </c>
      <c r="B23" s="12" t="s">
        <v>8</v>
      </c>
      <c r="C23" s="12" t="b">
        <v>0</v>
      </c>
    </row>
    <row r="24" spans="1:3" x14ac:dyDescent="0.25">
      <c r="A24" s="12" t="s">
        <v>472</v>
      </c>
      <c r="B24" s="12" t="s">
        <v>8</v>
      </c>
      <c r="C24" s="12" t="b">
        <v>0</v>
      </c>
    </row>
    <row r="25" spans="1:3" x14ac:dyDescent="0.25">
      <c r="A25" s="12" t="s">
        <v>521</v>
      </c>
      <c r="B25" s="12" t="s">
        <v>35</v>
      </c>
      <c r="C25" s="12" t="b">
        <v>0</v>
      </c>
    </row>
    <row r="26" spans="1:3" x14ac:dyDescent="0.25">
      <c r="A26" s="12" t="s">
        <v>322</v>
      </c>
      <c r="B26" s="12" t="s">
        <v>19</v>
      </c>
      <c r="C26" s="12" t="b">
        <v>0</v>
      </c>
    </row>
    <row r="27" spans="1:3" x14ac:dyDescent="0.25">
      <c r="A27" s="12" t="s">
        <v>323</v>
      </c>
      <c r="B27" s="12" t="s">
        <v>20</v>
      </c>
      <c r="C27" s="12" t="b">
        <v>0</v>
      </c>
    </row>
    <row r="28" spans="1:3" x14ac:dyDescent="0.25">
      <c r="A28" s="12" t="s">
        <v>324</v>
      </c>
      <c r="B28" s="12" t="s">
        <v>9</v>
      </c>
      <c r="C28" s="12" t="b">
        <v>0</v>
      </c>
    </row>
    <row r="29" spans="1:3" x14ac:dyDescent="0.25">
      <c r="A29" s="12" t="s">
        <v>325</v>
      </c>
      <c r="B29" s="12" t="s">
        <v>19</v>
      </c>
      <c r="C29" s="12" t="b">
        <v>0</v>
      </c>
    </row>
    <row r="30" spans="1:3" x14ac:dyDescent="0.25">
      <c r="A30" s="12" t="s">
        <v>326</v>
      </c>
      <c r="B30" s="12" t="s">
        <v>8</v>
      </c>
      <c r="C30" s="12" t="b">
        <v>0</v>
      </c>
    </row>
    <row r="31" spans="1:3" x14ac:dyDescent="0.25">
      <c r="A31" s="12" t="s">
        <v>327</v>
      </c>
      <c r="B31" s="12" t="s">
        <v>19</v>
      </c>
      <c r="C31" s="12" t="b">
        <v>0</v>
      </c>
    </row>
    <row r="32" spans="1:3" x14ac:dyDescent="0.25">
      <c r="A32" s="12" t="s">
        <v>53</v>
      </c>
      <c r="B32" s="12" t="s">
        <v>35</v>
      </c>
      <c r="C32" s="12" t="b">
        <v>0</v>
      </c>
    </row>
    <row r="33" spans="1:3" x14ac:dyDescent="0.25">
      <c r="A33" s="13" t="s">
        <v>328</v>
      </c>
      <c r="B33" s="12" t="s">
        <v>9</v>
      </c>
      <c r="C33" s="12" t="b">
        <v>0</v>
      </c>
    </row>
    <row r="34" spans="1:3" x14ac:dyDescent="0.25">
      <c r="A34" s="12" t="s">
        <v>329</v>
      </c>
      <c r="B34" s="12" t="s">
        <v>19</v>
      </c>
      <c r="C34" s="12" t="b">
        <v>0</v>
      </c>
    </row>
    <row r="35" spans="1:3" x14ac:dyDescent="0.25">
      <c r="A35" s="12" t="s">
        <v>330</v>
      </c>
      <c r="B35" s="12" t="s">
        <v>8</v>
      </c>
      <c r="C35" s="12" t="b">
        <v>0</v>
      </c>
    </row>
    <row r="36" spans="1:3" x14ac:dyDescent="0.25">
      <c r="A36" s="12" t="s">
        <v>331</v>
      </c>
      <c r="B36" s="12" t="s">
        <v>8</v>
      </c>
      <c r="C36" s="12" t="b">
        <v>0</v>
      </c>
    </row>
    <row r="37" spans="1:3" x14ac:dyDescent="0.25">
      <c r="A37" s="12" t="s">
        <v>332</v>
      </c>
      <c r="B37" s="12" t="s">
        <v>8</v>
      </c>
      <c r="C37" s="12" t="b">
        <v>0</v>
      </c>
    </row>
    <row r="38" spans="1:3" x14ac:dyDescent="0.25">
      <c r="A38" s="12" t="s">
        <v>333</v>
      </c>
      <c r="B38" s="12" t="s">
        <v>308</v>
      </c>
      <c r="C38" s="12" t="b">
        <v>0</v>
      </c>
    </row>
    <row r="39" spans="1:3" x14ac:dyDescent="0.25">
      <c r="A39" s="13" t="s">
        <v>334</v>
      </c>
      <c r="B39" s="12" t="s">
        <v>20</v>
      </c>
      <c r="C39" s="12" t="b">
        <v>0</v>
      </c>
    </row>
    <row r="40" spans="1:3" x14ac:dyDescent="0.25">
      <c r="A40" s="12" t="s">
        <v>335</v>
      </c>
      <c r="B40" s="12" t="s">
        <v>9</v>
      </c>
      <c r="C40" s="12" t="b">
        <v>0</v>
      </c>
    </row>
    <row r="41" spans="1:3" x14ac:dyDescent="0.25">
      <c r="A41" s="12" t="s">
        <v>252</v>
      </c>
      <c r="B41" s="12" t="s">
        <v>35</v>
      </c>
      <c r="C41" s="12" t="b">
        <v>0</v>
      </c>
    </row>
    <row r="42" spans="1:3" x14ac:dyDescent="0.25">
      <c r="A42" s="12" t="s">
        <v>381</v>
      </c>
      <c r="B42" s="12" t="s">
        <v>8</v>
      </c>
      <c r="C42" s="12" t="b">
        <v>0</v>
      </c>
    </row>
    <row r="43" spans="1:3" x14ac:dyDescent="0.25">
      <c r="A43" s="13" t="s">
        <v>336</v>
      </c>
      <c r="B43" s="12" t="s">
        <v>20</v>
      </c>
      <c r="C43" s="12" t="b">
        <v>0</v>
      </c>
    </row>
    <row r="44" spans="1:3" x14ac:dyDescent="0.25">
      <c r="A44" s="13" t="s">
        <v>337</v>
      </c>
      <c r="B44" s="12" t="s">
        <v>20</v>
      </c>
      <c r="C44" s="12" t="b">
        <v>0</v>
      </c>
    </row>
    <row r="45" spans="1:3" x14ac:dyDescent="0.25">
      <c r="A45" s="13" t="s">
        <v>494</v>
      </c>
      <c r="B45" s="12" t="s">
        <v>19</v>
      </c>
      <c r="C45" s="12" t="b">
        <v>0</v>
      </c>
    </row>
    <row r="46" spans="1:3" x14ac:dyDescent="0.25">
      <c r="A46" s="12" t="s">
        <v>338</v>
      </c>
      <c r="B46" s="12" t="s">
        <v>9</v>
      </c>
      <c r="C46" s="12" t="b">
        <v>0</v>
      </c>
    </row>
    <row r="47" spans="1:3" x14ac:dyDescent="0.25">
      <c r="A47" s="12" t="s">
        <v>339</v>
      </c>
      <c r="B47" s="12" t="s">
        <v>8</v>
      </c>
      <c r="C47" s="12" t="b">
        <v>0</v>
      </c>
    </row>
    <row r="48" spans="1:3" x14ac:dyDescent="0.25">
      <c r="A48" s="12" t="s">
        <v>340</v>
      </c>
      <c r="B48" s="12" t="s">
        <v>9</v>
      </c>
      <c r="C48" s="12" t="b">
        <v>0</v>
      </c>
    </row>
    <row r="49" spans="1:3" x14ac:dyDescent="0.25">
      <c r="A49" s="12" t="s">
        <v>341</v>
      </c>
      <c r="B49" s="12" t="s">
        <v>8</v>
      </c>
      <c r="C49" s="12" t="b">
        <v>0</v>
      </c>
    </row>
    <row r="50" spans="1:3" x14ac:dyDescent="0.25">
      <c r="A50" s="12" t="s">
        <v>342</v>
      </c>
      <c r="B50" s="12" t="s">
        <v>19</v>
      </c>
      <c r="C50" s="12" t="b">
        <v>0</v>
      </c>
    </row>
    <row r="51" spans="1:3" x14ac:dyDescent="0.25">
      <c r="A51" s="12" t="s">
        <v>343</v>
      </c>
      <c r="B51" s="12" t="s">
        <v>19</v>
      </c>
      <c r="C51" s="12" t="b">
        <v>0</v>
      </c>
    </row>
    <row r="52" spans="1:3" x14ac:dyDescent="0.25">
      <c r="A52" s="12" t="s">
        <v>344</v>
      </c>
      <c r="B52" s="12" t="s">
        <v>19</v>
      </c>
      <c r="C52" s="12" t="b">
        <v>0</v>
      </c>
    </row>
    <row r="53" spans="1:3" x14ac:dyDescent="0.25">
      <c r="A53" s="12" t="s">
        <v>345</v>
      </c>
      <c r="B53" s="12" t="s">
        <v>308</v>
      </c>
      <c r="C53" s="12" t="b">
        <v>0</v>
      </c>
    </row>
    <row r="54" spans="1:3" x14ac:dyDescent="0.25">
      <c r="A54" s="12" t="s">
        <v>414</v>
      </c>
      <c r="B54" s="12" t="s">
        <v>9</v>
      </c>
      <c r="C54" s="12" t="b">
        <v>0</v>
      </c>
    </row>
    <row r="55" spans="1:3" x14ac:dyDescent="0.25">
      <c r="A55" s="13" t="s">
        <v>346</v>
      </c>
      <c r="B55" s="12" t="s">
        <v>20</v>
      </c>
      <c r="C55" s="12" t="b">
        <v>0</v>
      </c>
    </row>
    <row r="56" spans="1:3" x14ac:dyDescent="0.25">
      <c r="A56" s="12" t="s">
        <v>396</v>
      </c>
      <c r="B56" s="12" t="s">
        <v>8</v>
      </c>
      <c r="C56" s="12" t="b">
        <v>0</v>
      </c>
    </row>
    <row r="57" spans="1:3" x14ac:dyDescent="0.25">
      <c r="A57" s="12" t="s">
        <v>411</v>
      </c>
      <c r="B57" s="12" t="s">
        <v>8</v>
      </c>
      <c r="C57" s="12" t="b">
        <v>0</v>
      </c>
    </row>
    <row r="58" spans="1:3" x14ac:dyDescent="0.25">
      <c r="A58" s="13" t="s">
        <v>347</v>
      </c>
      <c r="B58" s="12" t="s">
        <v>20</v>
      </c>
      <c r="C58" s="12" t="b">
        <v>0</v>
      </c>
    </row>
    <row r="59" spans="1:3" x14ac:dyDescent="0.25">
      <c r="A59" s="13" t="s">
        <v>348</v>
      </c>
      <c r="B59" s="12" t="s">
        <v>20</v>
      </c>
      <c r="C59" s="12" t="b">
        <v>0</v>
      </c>
    </row>
    <row r="60" spans="1:3" x14ac:dyDescent="0.25">
      <c r="A60" s="13" t="s">
        <v>349</v>
      </c>
      <c r="B60" s="12" t="s">
        <v>20</v>
      </c>
      <c r="C60" s="12" t="b">
        <v>0</v>
      </c>
    </row>
    <row r="61" spans="1:3" x14ac:dyDescent="0.25">
      <c r="A61" s="13" t="s">
        <v>350</v>
      </c>
      <c r="B61" s="12" t="s">
        <v>20</v>
      </c>
      <c r="C61" s="12" t="b">
        <v>0</v>
      </c>
    </row>
    <row r="62" spans="1:3" x14ac:dyDescent="0.25">
      <c r="A62" s="13" t="s">
        <v>351</v>
      </c>
      <c r="B62" s="12" t="s">
        <v>20</v>
      </c>
      <c r="C62" s="12" t="b">
        <v>0</v>
      </c>
    </row>
    <row r="63" spans="1:3" x14ac:dyDescent="0.25">
      <c r="A63" s="13" t="s">
        <v>352</v>
      </c>
      <c r="B63" s="12" t="s">
        <v>20</v>
      </c>
      <c r="C63" s="12" t="b">
        <v>0</v>
      </c>
    </row>
    <row r="64" spans="1:3" x14ac:dyDescent="0.25">
      <c r="A64" s="13" t="s">
        <v>353</v>
      </c>
      <c r="B64" s="12" t="s">
        <v>20</v>
      </c>
      <c r="C64" s="12" t="b">
        <v>0</v>
      </c>
    </row>
    <row r="65" spans="1:3" x14ac:dyDescent="0.25">
      <c r="A65" s="13" t="s">
        <v>354</v>
      </c>
      <c r="B65" s="12" t="s">
        <v>20</v>
      </c>
      <c r="C65" s="12" t="b">
        <v>0</v>
      </c>
    </row>
    <row r="66" spans="1:3" x14ac:dyDescent="0.25">
      <c r="A66" s="12" t="s">
        <v>355</v>
      </c>
      <c r="B66" s="12" t="s">
        <v>20</v>
      </c>
      <c r="C66" s="12" t="b">
        <v>0</v>
      </c>
    </row>
    <row r="67" spans="1:3" x14ac:dyDescent="0.25">
      <c r="A67" s="13" t="s">
        <v>356</v>
      </c>
      <c r="B67" s="12" t="s">
        <v>20</v>
      </c>
      <c r="C67" s="12" t="b">
        <v>0</v>
      </c>
    </row>
    <row r="68" spans="1:3" x14ac:dyDescent="0.25">
      <c r="A68" s="13" t="s">
        <v>357</v>
      </c>
      <c r="B68" s="12" t="s">
        <v>20</v>
      </c>
      <c r="C68" s="12" t="b">
        <v>0</v>
      </c>
    </row>
    <row r="69" spans="1:3" x14ac:dyDescent="0.25">
      <c r="A69" s="13" t="s">
        <v>358</v>
      </c>
      <c r="B69" s="12" t="s">
        <v>20</v>
      </c>
      <c r="C69" s="12" t="b">
        <v>0</v>
      </c>
    </row>
    <row r="70" spans="1:3" x14ac:dyDescent="0.25">
      <c r="A70" s="15" t="s">
        <v>88</v>
      </c>
      <c r="B70" s="15" t="s">
        <v>8</v>
      </c>
      <c r="C70" s="15" t="b">
        <v>1</v>
      </c>
    </row>
    <row r="71" spans="1:3" x14ac:dyDescent="0.25">
      <c r="A71" s="15" t="s">
        <v>294</v>
      </c>
      <c r="B71" s="15" t="s">
        <v>8</v>
      </c>
      <c r="C71" s="15" t="b">
        <v>1</v>
      </c>
    </row>
    <row r="72" spans="1:3" x14ac:dyDescent="0.25">
      <c r="A72" s="15" t="s">
        <v>89</v>
      </c>
      <c r="B72" s="15" t="s">
        <v>8</v>
      </c>
      <c r="C72" s="15" t="b">
        <v>1</v>
      </c>
    </row>
    <row r="73" spans="1:3" x14ac:dyDescent="0.25">
      <c r="A73" s="15" t="s">
        <v>295</v>
      </c>
      <c r="B73" s="15" t="s">
        <v>8</v>
      </c>
      <c r="C73" s="15" t="b">
        <v>1</v>
      </c>
    </row>
    <row r="74" spans="1:3" x14ac:dyDescent="0.25">
      <c r="A74" s="15" t="s">
        <v>87</v>
      </c>
      <c r="B74" s="15" t="s">
        <v>8</v>
      </c>
      <c r="C74" s="15" t="b">
        <v>1</v>
      </c>
    </row>
    <row r="75" spans="1:3" x14ac:dyDescent="0.25">
      <c r="A75" s="15" t="s">
        <v>293</v>
      </c>
      <c r="B75" s="15" t="s">
        <v>8</v>
      </c>
      <c r="C75" s="15" t="b">
        <v>1</v>
      </c>
    </row>
    <row r="76" spans="1:3" x14ac:dyDescent="0.25">
      <c r="A76" s="15" t="s">
        <v>296</v>
      </c>
      <c r="B76" s="15" t="s">
        <v>145</v>
      </c>
      <c r="C76" s="15" t="b">
        <v>1</v>
      </c>
    </row>
    <row r="77" spans="1:3" x14ac:dyDescent="0.25">
      <c r="A77" s="15" t="s">
        <v>284</v>
      </c>
      <c r="B77" s="15" t="s">
        <v>145</v>
      </c>
      <c r="C77" s="15" t="b">
        <v>1</v>
      </c>
    </row>
    <row r="78" spans="1:3" x14ac:dyDescent="0.25">
      <c r="A78" s="15" t="s">
        <v>291</v>
      </c>
      <c r="B78" s="15" t="s">
        <v>35</v>
      </c>
      <c r="C78" s="15" t="b">
        <v>1</v>
      </c>
    </row>
    <row r="79" spans="1:3" x14ac:dyDescent="0.25">
      <c r="A79" s="15" t="s">
        <v>292</v>
      </c>
      <c r="B79" s="15" t="s">
        <v>35</v>
      </c>
      <c r="C79" s="15" t="b">
        <v>1</v>
      </c>
    </row>
    <row r="80" spans="1:3" x14ac:dyDescent="0.25">
      <c r="A80" s="15" t="s">
        <v>50</v>
      </c>
      <c r="B80" s="15" t="s">
        <v>145</v>
      </c>
      <c r="C80" s="15" t="b">
        <v>1</v>
      </c>
    </row>
    <row r="81" spans="1:3" x14ac:dyDescent="0.25">
      <c r="A81" s="15" t="s">
        <v>97</v>
      </c>
      <c r="B81" s="15" t="s">
        <v>145</v>
      </c>
      <c r="C81" s="15" t="b">
        <v>1</v>
      </c>
    </row>
    <row r="82" spans="1:3" x14ac:dyDescent="0.25">
      <c r="A82" s="16" t="s">
        <v>269</v>
      </c>
      <c r="B82" s="15" t="s">
        <v>49</v>
      </c>
      <c r="C82" s="15" t="b">
        <v>1</v>
      </c>
    </row>
    <row r="83" spans="1:3" x14ac:dyDescent="0.25">
      <c r="A83" s="16" t="s">
        <v>104</v>
      </c>
      <c r="B83" s="15" t="s">
        <v>145</v>
      </c>
      <c r="C83" s="15" t="b">
        <v>1</v>
      </c>
    </row>
    <row r="84" spans="1:3" x14ac:dyDescent="0.25">
      <c r="A84" s="16" t="s">
        <v>273</v>
      </c>
      <c r="B84" s="15" t="s">
        <v>49</v>
      </c>
      <c r="C84" s="15" t="b">
        <v>1</v>
      </c>
    </row>
    <row r="85" spans="1:3" x14ac:dyDescent="0.25">
      <c r="A85" s="16" t="s">
        <v>105</v>
      </c>
      <c r="B85" s="15" t="s">
        <v>145</v>
      </c>
      <c r="C85" s="15" t="b">
        <v>1</v>
      </c>
    </row>
    <row r="86" spans="1:3" x14ac:dyDescent="0.25">
      <c r="A86" s="16" t="s">
        <v>277</v>
      </c>
      <c r="B86" s="15" t="s">
        <v>49</v>
      </c>
      <c r="C86" s="15" t="b">
        <v>1</v>
      </c>
    </row>
    <row r="87" spans="1:3" x14ac:dyDescent="0.25">
      <c r="A87" s="16" t="s">
        <v>247</v>
      </c>
      <c r="B87" s="15" t="s">
        <v>145</v>
      </c>
      <c r="C87" s="15" t="b">
        <v>1</v>
      </c>
    </row>
    <row r="88" spans="1:3" x14ac:dyDescent="0.25">
      <c r="A88" s="15" t="s">
        <v>241</v>
      </c>
      <c r="B88" s="15" t="s">
        <v>35</v>
      </c>
      <c r="C88" s="15" t="b">
        <v>1</v>
      </c>
    </row>
    <row r="89" spans="1:3" x14ac:dyDescent="0.25">
      <c r="A89" s="15" t="s">
        <v>242</v>
      </c>
      <c r="B89" s="15" t="s">
        <v>35</v>
      </c>
      <c r="C89" s="15" t="b">
        <v>1</v>
      </c>
    </row>
    <row r="90" spans="1:3" x14ac:dyDescent="0.25">
      <c r="A90" s="15" t="s">
        <v>243</v>
      </c>
      <c r="B90" s="15" t="s">
        <v>35</v>
      </c>
      <c r="C90" s="15" t="b">
        <v>1</v>
      </c>
    </row>
    <row r="91" spans="1:3" x14ac:dyDescent="0.25">
      <c r="A91" s="15" t="s">
        <v>244</v>
      </c>
      <c r="B91" s="15" t="s">
        <v>35</v>
      </c>
      <c r="C91" s="15" t="b">
        <v>1</v>
      </c>
    </row>
    <row r="92" spans="1:3" x14ac:dyDescent="0.25">
      <c r="A92" s="15" t="s">
        <v>245</v>
      </c>
      <c r="B92" s="15" t="s">
        <v>35</v>
      </c>
      <c r="C92" s="15" t="b">
        <v>1</v>
      </c>
    </row>
    <row r="93" spans="1:3" x14ac:dyDescent="0.25">
      <c r="A93" s="15" t="s">
        <v>246</v>
      </c>
      <c r="B93" s="15" t="s">
        <v>35</v>
      </c>
      <c r="C93" s="15" t="b">
        <v>1</v>
      </c>
    </row>
    <row r="94" spans="1:3" x14ac:dyDescent="0.25">
      <c r="A94" s="15" t="s">
        <v>249</v>
      </c>
      <c r="B94" s="15" t="s">
        <v>35</v>
      </c>
      <c r="C94" s="15" t="b">
        <v>1</v>
      </c>
    </row>
    <row r="95" spans="1:3" x14ac:dyDescent="0.25">
      <c r="A95" s="15" t="s">
        <v>288</v>
      </c>
      <c r="B95" s="15" t="s">
        <v>19</v>
      </c>
      <c r="C95" s="15" t="b">
        <v>1</v>
      </c>
    </row>
    <row r="96" spans="1:3" x14ac:dyDescent="0.25">
      <c r="A96" s="15" t="s">
        <v>285</v>
      </c>
      <c r="B96" s="15" t="s">
        <v>145</v>
      </c>
      <c r="C96" s="15" t="b">
        <v>1</v>
      </c>
    </row>
    <row r="97" spans="1:3" x14ac:dyDescent="0.25">
      <c r="A97" s="15" t="s">
        <v>290</v>
      </c>
      <c r="B97" s="15" t="s">
        <v>19</v>
      </c>
      <c r="C97" s="15" t="b">
        <v>1</v>
      </c>
    </row>
    <row r="98" spans="1:3" x14ac:dyDescent="0.25">
      <c r="A98" s="15" t="s">
        <v>287</v>
      </c>
      <c r="B98" s="15" t="s">
        <v>145</v>
      </c>
      <c r="C98" s="15" t="b">
        <v>1</v>
      </c>
    </row>
    <row r="99" spans="1:3" x14ac:dyDescent="0.25">
      <c r="A99" s="15" t="s">
        <v>289</v>
      </c>
      <c r="B99" s="15" t="s">
        <v>19</v>
      </c>
      <c r="C99" s="15" t="b">
        <v>1</v>
      </c>
    </row>
    <row r="100" spans="1:3" x14ac:dyDescent="0.25">
      <c r="A100" s="15" t="s">
        <v>286</v>
      </c>
      <c r="B100" s="15" t="s">
        <v>145</v>
      </c>
      <c r="C100" s="15" t="b">
        <v>1</v>
      </c>
    </row>
    <row r="101" spans="1:3" x14ac:dyDescent="0.25">
      <c r="A101" s="16" t="s">
        <v>92</v>
      </c>
      <c r="B101" s="15" t="s">
        <v>145</v>
      </c>
      <c r="C101" s="15" t="b">
        <v>1</v>
      </c>
    </row>
    <row r="102" spans="1:3" x14ac:dyDescent="0.25">
      <c r="A102" s="16" t="s">
        <v>268</v>
      </c>
      <c r="B102" s="15" t="s">
        <v>49</v>
      </c>
      <c r="C102" s="15" t="b">
        <v>1</v>
      </c>
    </row>
    <row r="103" spans="1:3" x14ac:dyDescent="0.25">
      <c r="A103" s="16" t="s">
        <v>107</v>
      </c>
      <c r="B103" s="15" t="s">
        <v>145</v>
      </c>
      <c r="C103" s="15" t="b">
        <v>1</v>
      </c>
    </row>
    <row r="104" spans="1:3" x14ac:dyDescent="0.25">
      <c r="A104" s="16" t="s">
        <v>283</v>
      </c>
      <c r="B104" s="15" t="s">
        <v>49</v>
      </c>
      <c r="C104" s="15" t="b">
        <v>1</v>
      </c>
    </row>
    <row r="105" spans="1:3" x14ac:dyDescent="0.25">
      <c r="A105" s="16" t="s">
        <v>98</v>
      </c>
      <c r="B105" s="15" t="s">
        <v>145</v>
      </c>
      <c r="C105" s="15" t="b">
        <v>1</v>
      </c>
    </row>
    <row r="106" spans="1:3" x14ac:dyDescent="0.25">
      <c r="A106" s="16" t="s">
        <v>271</v>
      </c>
      <c r="B106" s="15" t="s">
        <v>49</v>
      </c>
      <c r="C106" s="15" t="b">
        <v>1</v>
      </c>
    </row>
    <row r="107" spans="1:3" x14ac:dyDescent="0.25">
      <c r="A107" s="16" t="s">
        <v>99</v>
      </c>
      <c r="B107" s="15" t="s">
        <v>145</v>
      </c>
      <c r="C107" s="15" t="b">
        <v>1</v>
      </c>
    </row>
    <row r="108" spans="1:3" x14ac:dyDescent="0.25">
      <c r="A108" s="16" t="s">
        <v>275</v>
      </c>
      <c r="B108" s="15" t="s">
        <v>49</v>
      </c>
      <c r="C108" s="15" t="b">
        <v>1</v>
      </c>
    </row>
    <row r="109" spans="1:3" x14ac:dyDescent="0.25">
      <c r="A109" s="16" t="s">
        <v>100</v>
      </c>
      <c r="B109" s="15" t="s">
        <v>145</v>
      </c>
      <c r="C109" s="15" t="b">
        <v>1</v>
      </c>
    </row>
    <row r="110" spans="1:3" x14ac:dyDescent="0.25">
      <c r="A110" s="16" t="s">
        <v>279</v>
      </c>
      <c r="B110" s="15" t="s">
        <v>49</v>
      </c>
      <c r="C110" s="15" t="b">
        <v>1</v>
      </c>
    </row>
    <row r="111" spans="1:3" x14ac:dyDescent="0.25">
      <c r="A111" s="16" t="s">
        <v>101</v>
      </c>
      <c r="B111" s="15" t="s">
        <v>145</v>
      </c>
      <c r="C111" s="15" t="b">
        <v>1</v>
      </c>
    </row>
    <row r="112" spans="1:3" x14ac:dyDescent="0.25">
      <c r="A112" s="16" t="s">
        <v>272</v>
      </c>
      <c r="B112" s="15" t="s">
        <v>49</v>
      </c>
      <c r="C112" s="15" t="b">
        <v>1</v>
      </c>
    </row>
    <row r="113" spans="1:3" x14ac:dyDescent="0.25">
      <c r="A113" s="16" t="s">
        <v>102</v>
      </c>
      <c r="B113" s="15" t="s">
        <v>145</v>
      </c>
      <c r="C113" s="15" t="b">
        <v>1</v>
      </c>
    </row>
    <row r="114" spans="1:3" x14ac:dyDescent="0.25">
      <c r="A114" s="16" t="s">
        <v>276</v>
      </c>
      <c r="B114" s="15" t="s">
        <v>49</v>
      </c>
      <c r="C114" s="15" t="b">
        <v>1</v>
      </c>
    </row>
    <row r="115" spans="1:3" x14ac:dyDescent="0.25">
      <c r="A115" s="16" t="s">
        <v>103</v>
      </c>
      <c r="B115" s="15" t="s">
        <v>145</v>
      </c>
      <c r="C115" s="15" t="b">
        <v>1</v>
      </c>
    </row>
    <row r="116" spans="1:3" x14ac:dyDescent="0.25">
      <c r="A116" s="16" t="s">
        <v>280</v>
      </c>
      <c r="B116" s="15" t="s">
        <v>49</v>
      </c>
      <c r="C116" s="15" t="b">
        <v>1</v>
      </c>
    </row>
    <row r="117" spans="1:3" x14ac:dyDescent="0.25">
      <c r="A117" s="16" t="s">
        <v>93</v>
      </c>
      <c r="B117" s="15" t="s">
        <v>145</v>
      </c>
      <c r="C117" s="15" t="b">
        <v>1</v>
      </c>
    </row>
    <row r="118" spans="1:3" x14ac:dyDescent="0.25">
      <c r="A118" s="16" t="s">
        <v>270</v>
      </c>
      <c r="B118" s="15" t="s">
        <v>49</v>
      </c>
      <c r="C118" s="15" t="b">
        <v>1</v>
      </c>
    </row>
    <row r="119" spans="1:3" x14ac:dyDescent="0.25">
      <c r="A119" s="16" t="s">
        <v>94</v>
      </c>
      <c r="B119" s="15" t="s">
        <v>145</v>
      </c>
      <c r="C119" s="15" t="b">
        <v>1</v>
      </c>
    </row>
    <row r="120" spans="1:3" x14ac:dyDescent="0.25">
      <c r="A120" s="16" t="s">
        <v>274</v>
      </c>
      <c r="B120" s="15" t="s">
        <v>49</v>
      </c>
      <c r="C120" s="15" t="b">
        <v>1</v>
      </c>
    </row>
    <row r="121" spans="1:3" x14ac:dyDescent="0.25">
      <c r="A121" s="16" t="s">
        <v>95</v>
      </c>
      <c r="B121" s="15" t="s">
        <v>145</v>
      </c>
      <c r="C121" s="15" t="b">
        <v>1</v>
      </c>
    </row>
    <row r="122" spans="1:3" x14ac:dyDescent="0.25">
      <c r="A122" s="16" t="s">
        <v>278</v>
      </c>
      <c r="B122" s="15" t="s">
        <v>49</v>
      </c>
      <c r="C122" s="15" t="b">
        <v>1</v>
      </c>
    </row>
    <row r="123" spans="1:3" x14ac:dyDescent="0.25">
      <c r="A123" s="16" t="s">
        <v>106</v>
      </c>
      <c r="B123" s="15" t="s">
        <v>145</v>
      </c>
      <c r="C123" s="15" t="b">
        <v>1</v>
      </c>
    </row>
    <row r="124" spans="1:3" x14ac:dyDescent="0.25">
      <c r="A124" s="16" t="s">
        <v>281</v>
      </c>
      <c r="B124" s="15" t="s">
        <v>49</v>
      </c>
      <c r="C124" s="15" t="b">
        <v>1</v>
      </c>
    </row>
    <row r="125" spans="1:3" x14ac:dyDescent="0.25">
      <c r="A125" s="16" t="s">
        <v>108</v>
      </c>
      <c r="B125" s="15" t="s">
        <v>145</v>
      </c>
      <c r="C125" s="15" t="b">
        <v>1</v>
      </c>
    </row>
    <row r="126" spans="1:3" x14ac:dyDescent="0.25">
      <c r="A126" s="16" t="s">
        <v>282</v>
      </c>
      <c r="B126" s="15" t="s">
        <v>49</v>
      </c>
      <c r="C126" s="15" t="b">
        <v>1</v>
      </c>
    </row>
    <row r="127" spans="1:3" x14ac:dyDescent="0.25">
      <c r="A127" s="14" t="s">
        <v>382</v>
      </c>
      <c r="B127" s="14" t="s">
        <v>9</v>
      </c>
      <c r="C127" s="14" t="b">
        <v>0</v>
      </c>
    </row>
    <row r="128" spans="1:3" x14ac:dyDescent="0.25">
      <c r="A128" s="14" t="s">
        <v>370</v>
      </c>
      <c r="B128" s="14" t="s">
        <v>8</v>
      </c>
      <c r="C128" s="14" t="b">
        <v>0</v>
      </c>
    </row>
    <row r="129" spans="1:3" x14ac:dyDescent="0.25">
      <c r="A129" s="14" t="s">
        <v>371</v>
      </c>
      <c r="B129" s="14" t="s">
        <v>8</v>
      </c>
      <c r="C129" s="14" t="b">
        <v>0</v>
      </c>
    </row>
    <row r="130" spans="1:3" x14ac:dyDescent="0.25">
      <c r="A130" s="14" t="s">
        <v>490</v>
      </c>
      <c r="B130" s="14" t="s">
        <v>8</v>
      </c>
      <c r="C130" s="14" t="b">
        <v>0</v>
      </c>
    </row>
    <row r="131" spans="1:3" x14ac:dyDescent="0.25">
      <c r="A131" s="17" t="s">
        <v>374</v>
      </c>
      <c r="B131" s="18" t="s">
        <v>145</v>
      </c>
      <c r="C131" s="18" t="b">
        <v>1</v>
      </c>
    </row>
    <row r="132" spans="1:3" x14ac:dyDescent="0.25">
      <c r="A132" s="17" t="s">
        <v>379</v>
      </c>
      <c r="B132" s="18" t="s">
        <v>145</v>
      </c>
      <c r="C132" s="18" t="b">
        <v>1</v>
      </c>
    </row>
    <row r="133" spans="1:3" x14ac:dyDescent="0.25">
      <c r="A133" s="17" t="s">
        <v>491</v>
      </c>
      <c r="B133" s="18" t="s">
        <v>145</v>
      </c>
      <c r="C133" s="18" t="b">
        <v>1</v>
      </c>
    </row>
    <row r="134" spans="1:3" x14ac:dyDescent="0.25">
      <c r="A134" s="27" t="s">
        <v>513</v>
      </c>
      <c r="B134" s="27" t="s">
        <v>35</v>
      </c>
      <c r="C134" s="27" t="b">
        <v>0</v>
      </c>
    </row>
    <row r="135" spans="1:3" x14ac:dyDescent="0.25">
      <c r="A135" s="28" t="s">
        <v>522</v>
      </c>
      <c r="B135" s="28" t="s">
        <v>35</v>
      </c>
      <c r="C135" s="28" t="b">
        <v>0</v>
      </c>
    </row>
    <row r="136" spans="1:3" x14ac:dyDescent="0.25">
      <c r="A136" s="22" t="s">
        <v>466</v>
      </c>
      <c r="B136" s="22" t="s">
        <v>19</v>
      </c>
      <c r="C136" s="22" t="b">
        <v>0</v>
      </c>
    </row>
    <row r="137" spans="1:3" x14ac:dyDescent="0.25">
      <c r="A137" s="22" t="s">
        <v>471</v>
      </c>
      <c r="B137" s="22" t="s">
        <v>8</v>
      </c>
      <c r="C137" s="22" t="b">
        <v>0</v>
      </c>
    </row>
    <row r="138" spans="1:3" x14ac:dyDescent="0.25">
      <c r="A138" s="22" t="s">
        <v>469</v>
      </c>
      <c r="B138" s="22" t="s">
        <v>8</v>
      </c>
      <c r="C138" s="22" t="b">
        <v>0</v>
      </c>
    </row>
    <row r="139" spans="1:3" x14ac:dyDescent="0.25">
      <c r="A139" s="22" t="s">
        <v>467</v>
      </c>
      <c r="B139" s="22" t="s">
        <v>9</v>
      </c>
      <c r="C139" s="22" t="b">
        <v>0</v>
      </c>
    </row>
    <row r="140" spans="1:3" x14ac:dyDescent="0.25">
      <c r="A140" s="22" t="s">
        <v>383</v>
      </c>
      <c r="B140" s="22" t="s">
        <v>9</v>
      </c>
      <c r="C140" s="22" t="b">
        <v>0</v>
      </c>
    </row>
    <row r="141" spans="1:3" x14ac:dyDescent="0.25">
      <c r="A141" s="22" t="s">
        <v>397</v>
      </c>
      <c r="B141" s="22" t="s">
        <v>9</v>
      </c>
      <c r="C141" s="22" t="b">
        <v>0</v>
      </c>
    </row>
    <row r="142" spans="1:3" x14ac:dyDescent="0.25">
      <c r="A142" s="23" t="s">
        <v>468</v>
      </c>
      <c r="B142" s="23" t="s">
        <v>145</v>
      </c>
      <c r="C142" s="23" t="b">
        <v>1</v>
      </c>
    </row>
    <row r="143" spans="1:3" x14ac:dyDescent="0.25">
      <c r="A143" s="23" t="s">
        <v>497</v>
      </c>
      <c r="B143" s="23" t="s">
        <v>9</v>
      </c>
      <c r="C143" s="23" t="b">
        <v>1</v>
      </c>
    </row>
    <row r="144" spans="1:3" x14ac:dyDescent="0.25">
      <c r="A144" s="23" t="s">
        <v>496</v>
      </c>
      <c r="B144" s="23" t="s">
        <v>9</v>
      </c>
      <c r="C144" s="23" t="b">
        <v>1</v>
      </c>
    </row>
    <row r="145" spans="1:3" x14ac:dyDescent="0.25">
      <c r="A145" s="21" t="s">
        <v>523</v>
      </c>
      <c r="B145" s="21" t="s">
        <v>35</v>
      </c>
      <c r="C145" s="21" t="b">
        <v>0</v>
      </c>
    </row>
    <row r="146" spans="1:3" x14ac:dyDescent="0.25">
      <c r="A146" s="21" t="s">
        <v>470</v>
      </c>
      <c r="B146" s="21" t="s">
        <v>8</v>
      </c>
      <c r="C146" s="21" t="b">
        <v>0</v>
      </c>
    </row>
    <row r="147" spans="1:3" x14ac:dyDescent="0.25">
      <c r="A147" s="21" t="s">
        <v>406</v>
      </c>
      <c r="B147" s="21" t="s">
        <v>9</v>
      </c>
      <c r="C147" s="21" t="b">
        <v>0</v>
      </c>
    </row>
    <row r="148" spans="1:3" x14ac:dyDescent="0.25">
      <c r="A148" s="19" t="s">
        <v>493</v>
      </c>
      <c r="B148" s="19" t="s">
        <v>8</v>
      </c>
      <c r="C148" s="19" t="b">
        <v>0</v>
      </c>
    </row>
    <row r="149" spans="1:3" x14ac:dyDescent="0.25">
      <c r="A149" s="19" t="s">
        <v>402</v>
      </c>
      <c r="B149" s="19" t="s">
        <v>8</v>
      </c>
      <c r="C149" s="19" t="b">
        <v>0</v>
      </c>
    </row>
    <row r="150" spans="1:3" x14ac:dyDescent="0.25">
      <c r="A150" s="19" t="s">
        <v>403</v>
      </c>
      <c r="B150" s="19" t="s">
        <v>8</v>
      </c>
      <c r="C150" s="19" t="b">
        <v>0</v>
      </c>
    </row>
    <row r="151" spans="1:3" x14ac:dyDescent="0.25">
      <c r="A151" s="19" t="s">
        <v>486</v>
      </c>
      <c r="B151" s="19" t="s">
        <v>8</v>
      </c>
      <c r="C151" s="19" t="b">
        <v>0</v>
      </c>
    </row>
    <row r="152" spans="1:3" x14ac:dyDescent="0.25">
      <c r="A152" s="19" t="s">
        <v>415</v>
      </c>
      <c r="B152" s="19" t="s">
        <v>19</v>
      </c>
      <c r="C152" s="19" t="b">
        <v>0</v>
      </c>
    </row>
    <row r="153" spans="1:3" x14ac:dyDescent="0.25">
      <c r="A153" s="19" t="s">
        <v>416</v>
      </c>
      <c r="B153" s="19" t="s">
        <v>19</v>
      </c>
      <c r="C153" s="19" t="b">
        <v>0</v>
      </c>
    </row>
    <row r="154" spans="1:3" x14ac:dyDescent="0.25">
      <c r="A154" s="19" t="s">
        <v>417</v>
      </c>
      <c r="B154" s="19" t="s">
        <v>19</v>
      </c>
      <c r="C154" s="19" t="b">
        <v>0</v>
      </c>
    </row>
    <row r="155" spans="1:3" x14ac:dyDescent="0.25">
      <c r="A155" s="19" t="s">
        <v>418</v>
      </c>
      <c r="B155" s="19" t="s">
        <v>19</v>
      </c>
      <c r="C155" s="19" t="b">
        <v>0</v>
      </c>
    </row>
    <row r="156" spans="1:3" x14ac:dyDescent="0.25">
      <c r="A156" s="19" t="s">
        <v>419</v>
      </c>
      <c r="B156" s="19" t="s">
        <v>308</v>
      </c>
      <c r="C156" s="19" t="b">
        <v>0</v>
      </c>
    </row>
    <row r="157" spans="1:3" x14ac:dyDescent="0.25">
      <c r="A157" s="19" t="s">
        <v>420</v>
      </c>
      <c r="B157" s="19" t="s">
        <v>19</v>
      </c>
      <c r="C157" s="19" t="b">
        <v>0</v>
      </c>
    </row>
    <row r="158" spans="1:3" x14ac:dyDescent="0.25">
      <c r="A158" s="19" t="s">
        <v>421</v>
      </c>
      <c r="B158" s="19" t="s">
        <v>19</v>
      </c>
      <c r="C158" s="19" t="b">
        <v>0</v>
      </c>
    </row>
    <row r="159" spans="1:3" x14ac:dyDescent="0.25">
      <c r="A159" s="19" t="s">
        <v>422</v>
      </c>
      <c r="B159" s="19" t="s">
        <v>19</v>
      </c>
      <c r="C159" s="19" t="b">
        <v>0</v>
      </c>
    </row>
    <row r="160" spans="1:3" x14ac:dyDescent="0.25">
      <c r="A160" s="19" t="s">
        <v>384</v>
      </c>
      <c r="B160" s="19" t="s">
        <v>49</v>
      </c>
      <c r="C160" s="19" t="b">
        <v>0</v>
      </c>
    </row>
    <row r="161" spans="1:3" x14ac:dyDescent="0.25">
      <c r="A161" s="19" t="s">
        <v>394</v>
      </c>
      <c r="B161" s="19" t="s">
        <v>8</v>
      </c>
      <c r="C161" s="19" t="b">
        <v>0</v>
      </c>
    </row>
    <row r="162" spans="1:3" x14ac:dyDescent="0.25">
      <c r="A162" s="19" t="s">
        <v>423</v>
      </c>
      <c r="B162" s="19" t="s">
        <v>35</v>
      </c>
      <c r="C162" s="19" t="b">
        <v>0</v>
      </c>
    </row>
    <row r="163" spans="1:3" x14ac:dyDescent="0.25">
      <c r="A163" s="19" t="s">
        <v>425</v>
      </c>
      <c r="B163" s="19" t="s">
        <v>35</v>
      </c>
      <c r="C163" s="19" t="b">
        <v>0</v>
      </c>
    </row>
    <row r="164" spans="1:3" x14ac:dyDescent="0.25">
      <c r="A164" s="19" t="s">
        <v>424</v>
      </c>
      <c r="B164" s="19" t="s">
        <v>19</v>
      </c>
      <c r="C164" s="19" t="b">
        <v>0</v>
      </c>
    </row>
    <row r="165" spans="1:3" x14ac:dyDescent="0.25">
      <c r="A165" s="11" t="s">
        <v>404</v>
      </c>
      <c r="B165" s="10" t="s">
        <v>145</v>
      </c>
      <c r="C165" s="10" t="b">
        <v>1</v>
      </c>
    </row>
    <row r="166" spans="1:3" x14ac:dyDescent="0.25">
      <c r="A166" s="11" t="s">
        <v>405</v>
      </c>
      <c r="B166" s="10" t="s">
        <v>145</v>
      </c>
      <c r="C166" s="10" t="b">
        <v>1</v>
      </c>
    </row>
    <row r="167" spans="1:3" x14ac:dyDescent="0.25">
      <c r="A167" s="11" t="s">
        <v>487</v>
      </c>
      <c r="B167" s="10" t="s">
        <v>145</v>
      </c>
      <c r="C167" s="10" t="b">
        <v>1</v>
      </c>
    </row>
    <row r="168" spans="1:3" x14ac:dyDescent="0.25">
      <c r="A168" s="11" t="s">
        <v>432</v>
      </c>
      <c r="B168" s="10" t="s">
        <v>145</v>
      </c>
      <c r="C168" s="10" t="b">
        <v>1</v>
      </c>
    </row>
    <row r="169" spans="1:3" x14ac:dyDescent="0.25">
      <c r="A169" s="10" t="s">
        <v>476</v>
      </c>
      <c r="B169" s="10" t="s">
        <v>19</v>
      </c>
      <c r="C169" s="10" t="b">
        <v>1</v>
      </c>
    </row>
    <row r="170" spans="1:3" x14ac:dyDescent="0.25">
      <c r="A170" s="10" t="s">
        <v>433</v>
      </c>
      <c r="B170" s="10" t="s">
        <v>145</v>
      </c>
      <c r="C170" s="10" t="b">
        <v>1</v>
      </c>
    </row>
    <row r="171" spans="1:3" x14ac:dyDescent="0.25">
      <c r="A171" s="11" t="s">
        <v>434</v>
      </c>
      <c r="B171" s="10" t="s">
        <v>145</v>
      </c>
      <c r="C171" s="10" t="b">
        <v>1</v>
      </c>
    </row>
    <row r="172" spans="1:3" x14ac:dyDescent="0.25">
      <c r="A172" s="10" t="s">
        <v>435</v>
      </c>
      <c r="B172" s="10" t="s">
        <v>145</v>
      </c>
      <c r="C172" s="10" t="b">
        <v>1</v>
      </c>
    </row>
    <row r="173" spans="1:3" x14ac:dyDescent="0.25">
      <c r="A173" s="10" t="s">
        <v>477</v>
      </c>
      <c r="B173" s="10" t="s">
        <v>145</v>
      </c>
      <c r="C173" s="10" t="b">
        <v>1</v>
      </c>
    </row>
    <row r="174" spans="1:3" x14ac:dyDescent="0.25">
      <c r="A174" s="10" t="s">
        <v>395</v>
      </c>
      <c r="B174" s="10" t="s">
        <v>145</v>
      </c>
      <c r="C174" s="10" t="b">
        <v>1</v>
      </c>
    </row>
    <row r="175" spans="1:3" x14ac:dyDescent="0.25">
      <c r="A175" s="10" t="s">
        <v>488</v>
      </c>
      <c r="B175" s="10" t="s">
        <v>35</v>
      </c>
      <c r="C175" s="10" t="b">
        <v>1</v>
      </c>
    </row>
    <row r="176" spans="1:3" x14ac:dyDescent="0.25">
      <c r="A176" s="10" t="s">
        <v>489</v>
      </c>
      <c r="B176" s="10" t="s">
        <v>145</v>
      </c>
      <c r="C176" s="10" t="b">
        <v>1</v>
      </c>
    </row>
    <row r="177" spans="1:3" x14ac:dyDescent="0.25">
      <c r="A177" s="10" t="s">
        <v>436</v>
      </c>
      <c r="B177" s="10" t="s">
        <v>145</v>
      </c>
      <c r="C177" s="10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7</vt:i4>
      </vt:variant>
    </vt:vector>
  </HeadingPairs>
  <TitlesOfParts>
    <vt:vector size="7" baseType="lpstr">
      <vt:lpstr>initial</vt:lpstr>
      <vt:lpstr>settings</vt:lpstr>
      <vt:lpstr>survey</vt:lpstr>
      <vt:lpstr>choices</vt:lpstr>
      <vt:lpstr>calculates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2019-04-23T09:38:10Z</dcterms:modified>
</cp:coreProperties>
</file>