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 filterPrivacy="1"/>
  <xr:revisionPtr revIDLastSave="0" documentId="13_ncr:1_{EAE19E21-AE57-48A8-A8A4-4DEB4AA9F790}" xr6:coauthVersionLast="40" xr6:coauthVersionMax="40" xr10:uidLastSave="{00000000-0000-0000-0000-000000000000}"/>
  <bookViews>
    <workbookView xWindow="-120" yWindow="-120" windowWidth="20730" windowHeight="11160" activeTab="7" xr2:uid="{00000000-000D-0000-FFFF-FFFF00000000}"/>
  </bookViews>
  <sheets>
    <sheet name="initial" sheetId="8" r:id="rId1"/>
    <sheet name="settings" sheetId="1" r:id="rId2"/>
    <sheet name="survey" sheetId="2" r:id="rId3"/>
    <sheet name="choices" sheetId="3" r:id="rId4"/>
    <sheet name="calculates" sheetId="4" r:id="rId5"/>
    <sheet name="prompt_types" sheetId="5" r:id="rId6"/>
    <sheet name="model" sheetId="6" r:id="rId7"/>
    <sheet name="queries" sheetId="7" r:id="rId8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206" i="3" l="1"/>
  <c r="B205" i="3"/>
  <c r="B204" i="3"/>
  <c r="B203" i="3"/>
  <c r="B202" i="3"/>
  <c r="B201" i="3"/>
  <c r="B66" i="3"/>
  <c r="B200" i="3"/>
  <c r="B188" i="3"/>
  <c r="B187" i="3"/>
  <c r="B186" i="3"/>
  <c r="B185" i="3"/>
  <c r="B172" i="3"/>
  <c r="B173" i="3"/>
  <c r="B171" i="3"/>
  <c r="B184" i="3"/>
  <c r="B183" i="3"/>
  <c r="B182" i="3"/>
  <c r="B181" i="3"/>
  <c r="B180" i="3"/>
  <c r="B179" i="3"/>
  <c r="B178" i="3"/>
  <c r="B177" i="3"/>
  <c r="B176" i="3"/>
  <c r="B175" i="3"/>
  <c r="B174" i="3"/>
  <c r="B65" i="3"/>
  <c r="B170" i="3"/>
  <c r="B166" i="3"/>
  <c r="B165" i="3"/>
  <c r="B164" i="3"/>
  <c r="B163" i="3"/>
  <c r="B162" i="3"/>
  <c r="B161" i="3"/>
  <c r="B160" i="3"/>
  <c r="B159" i="3"/>
  <c r="B158" i="3"/>
  <c r="B157" i="3"/>
  <c r="B156" i="3"/>
  <c r="D155" i="3"/>
  <c r="C155" i="3"/>
  <c r="B155" i="3"/>
  <c r="D154" i="3"/>
  <c r="C154" i="3"/>
  <c r="B154" i="3"/>
  <c r="D153" i="3"/>
  <c r="C153" i="3"/>
  <c r="B153" i="3"/>
  <c r="B152" i="3"/>
  <c r="D151" i="3"/>
  <c r="C151" i="3"/>
  <c r="B151" i="3"/>
  <c r="D150" i="3"/>
  <c r="C150" i="3"/>
  <c r="B150" i="3"/>
  <c r="D149" i="3"/>
  <c r="C149" i="3"/>
  <c r="B149" i="3"/>
  <c r="D148" i="3"/>
  <c r="C148" i="3"/>
  <c r="B148" i="3"/>
  <c r="D147" i="3"/>
  <c r="C147" i="3"/>
  <c r="B147" i="3"/>
  <c r="D146" i="3"/>
  <c r="C146" i="3"/>
  <c r="B146" i="3"/>
  <c r="D145" i="3"/>
  <c r="C145" i="3"/>
  <c r="B145" i="3"/>
  <c r="D144" i="3"/>
  <c r="C144" i="3"/>
  <c r="B144" i="3"/>
  <c r="D143" i="3"/>
  <c r="C143" i="3"/>
  <c r="B143" i="3"/>
  <c r="B142" i="3"/>
  <c r="D141" i="3"/>
  <c r="C141" i="3"/>
  <c r="B141" i="3"/>
  <c r="D140" i="3"/>
  <c r="C140" i="3"/>
  <c r="B140" i="3"/>
  <c r="D139" i="3"/>
  <c r="C139" i="3"/>
  <c r="B139" i="3"/>
  <c r="B138" i="3"/>
  <c r="D137" i="3"/>
  <c r="C137" i="3"/>
  <c r="B137" i="3"/>
  <c r="D136" i="3"/>
  <c r="C136" i="3"/>
  <c r="B136" i="3"/>
  <c r="D135" i="3"/>
  <c r="C135" i="3"/>
  <c r="B135" i="3"/>
  <c r="D134" i="3"/>
  <c r="C134" i="3"/>
  <c r="B134" i="3"/>
  <c r="D133" i="3"/>
  <c r="C133" i="3"/>
  <c r="B133" i="3"/>
  <c r="B132" i="3"/>
  <c r="D131" i="3"/>
  <c r="C131" i="3"/>
  <c r="B131" i="3"/>
  <c r="D130" i="3"/>
  <c r="C130" i="3"/>
  <c r="B130" i="3"/>
  <c r="D129" i="3"/>
  <c r="C129" i="3"/>
  <c r="B129" i="3"/>
  <c r="D128" i="3"/>
  <c r="C128" i="3"/>
  <c r="B128" i="3"/>
  <c r="D127" i="3"/>
  <c r="C127" i="3"/>
  <c r="B127" i="3"/>
  <c r="D126" i="3"/>
  <c r="C126" i="3"/>
  <c r="B126" i="3"/>
  <c r="D125" i="3"/>
  <c r="C125" i="3"/>
  <c r="B125" i="3"/>
  <c r="D124" i="3"/>
  <c r="C124" i="3"/>
  <c r="B124" i="3"/>
  <c r="D123" i="3"/>
  <c r="C123" i="3"/>
  <c r="B123" i="3"/>
  <c r="B122" i="3"/>
  <c r="D121" i="3"/>
  <c r="C121" i="3"/>
  <c r="B121" i="3"/>
  <c r="D120" i="3"/>
  <c r="C120" i="3"/>
  <c r="B120" i="3"/>
  <c r="D119" i="3"/>
  <c r="C119" i="3"/>
  <c r="B119" i="3"/>
  <c r="D118" i="3"/>
  <c r="C118" i="3"/>
  <c r="B118" i="3"/>
  <c r="D117" i="3"/>
  <c r="C117" i="3"/>
  <c r="B117" i="3"/>
  <c r="D116" i="3"/>
  <c r="C116" i="3"/>
  <c r="B116" i="3"/>
  <c r="D115" i="3"/>
  <c r="C115" i="3"/>
  <c r="B115" i="3"/>
  <c r="D114" i="3"/>
  <c r="C114" i="3"/>
  <c r="B114" i="3"/>
  <c r="D113" i="3"/>
  <c r="C113" i="3"/>
  <c r="B113" i="3"/>
  <c r="B112" i="3"/>
  <c r="B111" i="3"/>
  <c r="B110" i="3"/>
  <c r="B109" i="3"/>
  <c r="B108" i="3"/>
  <c r="B107" i="3"/>
  <c r="B106" i="3"/>
  <c r="B105" i="3"/>
  <c r="B37" i="3"/>
  <c r="B36" i="3"/>
  <c r="B35" i="3"/>
  <c r="B34" i="3"/>
  <c r="B33" i="3"/>
  <c r="B32" i="3"/>
  <c r="B31" i="3"/>
  <c r="B30" i="3"/>
  <c r="B29" i="3"/>
  <c r="B28" i="3"/>
  <c r="B27" i="3"/>
  <c r="B26" i="3"/>
  <c r="B25" i="3"/>
  <c r="B24" i="3"/>
  <c r="B23" i="3"/>
  <c r="B22" i="3"/>
  <c r="B21" i="3"/>
  <c r="B13" i="3"/>
  <c r="B12" i="3"/>
  <c r="B11" i="3"/>
  <c r="B10" i="3"/>
  <c r="B9" i="3"/>
  <c r="B8" i="3"/>
  <c r="B7" i="3"/>
  <c r="B6" i="3"/>
  <c r="B5" i="3"/>
  <c r="B4" i="3"/>
  <c r="B3" i="3"/>
  <c r="B2" i="3"/>
</calcChain>
</file>

<file path=xl/sharedStrings.xml><?xml version="1.0" encoding="utf-8"?>
<sst xmlns="http://schemas.openxmlformats.org/spreadsheetml/2006/main" count="1635" uniqueCount="674">
  <si>
    <t>setting_name</t>
  </si>
  <si>
    <t>form_id</t>
  </si>
  <si>
    <t>form_version</t>
  </si>
  <si>
    <t>table_id</t>
  </si>
  <si>
    <t>survey</t>
  </si>
  <si>
    <t>value</t>
  </si>
  <si>
    <t>display.title.text</t>
  </si>
  <si>
    <t>type</t>
  </si>
  <si>
    <t>text</t>
  </si>
  <si>
    <t>select_one</t>
  </si>
  <si>
    <t>values_list</t>
  </si>
  <si>
    <t>name</t>
  </si>
  <si>
    <t>display.prompt.text</t>
  </si>
  <si>
    <t>choice_list_name</t>
  </si>
  <si>
    <t>data_value</t>
  </si>
  <si>
    <t>Yes</t>
  </si>
  <si>
    <t>No</t>
  </si>
  <si>
    <t>triagem</t>
  </si>
  <si>
    <t>begin screen</t>
  </si>
  <si>
    <t>end screen</t>
  </si>
  <si>
    <t>integer</t>
  </si>
  <si>
    <t>date</t>
  </si>
  <si>
    <t>mf</t>
  </si>
  <si>
    <t>Male</t>
  </si>
  <si>
    <t>Female</t>
  </si>
  <si>
    <t>comments</t>
  </si>
  <si>
    <t>clause</t>
  </si>
  <si>
    <t>condition</t>
  </si>
  <si>
    <t>calculation</t>
  </si>
  <si>
    <t>YesNo</t>
  </si>
  <si>
    <t>vcart</t>
  </si>
  <si>
    <t>VI</t>
  </si>
  <si>
    <t>NV</t>
  </si>
  <si>
    <t>PC</t>
  </si>
  <si>
    <t>MA</t>
  </si>
  <si>
    <t>tipo</t>
  </si>
  <si>
    <t>select_one_dropdown</t>
  </si>
  <si>
    <t>assistent</t>
  </si>
  <si>
    <t>camp</t>
  </si>
  <si>
    <t>campinfo</t>
  </si>
  <si>
    <t>Don't know</t>
  </si>
  <si>
    <t>Other</t>
  </si>
  <si>
    <t>calculation_name</t>
  </si>
  <si>
    <t>constraint</t>
  </si>
  <si>
    <t>display.constraint_message.text</t>
  </si>
  <si>
    <t>string</t>
  </si>
  <si>
    <t>font-size</t>
  </si>
  <si>
    <t>20pt</t>
  </si>
  <si>
    <t>prompt_type_name</t>
  </si>
  <si>
    <t>elementType</t>
  </si>
  <si>
    <t>custom_date</t>
  </si>
  <si>
    <t>exactdob</t>
  </si>
  <si>
    <t>YesNoU</t>
  </si>
  <si>
    <t xml:space="preserve">Yes </t>
  </si>
  <si>
    <t>inf</t>
  </si>
  <si>
    <t>BA</t>
  </si>
  <si>
    <t>CV</t>
  </si>
  <si>
    <t>FU</t>
  </si>
  <si>
    <t>MD</t>
  </si>
  <si>
    <t>MJ</t>
  </si>
  <si>
    <t>PE</t>
  </si>
  <si>
    <t>MX</t>
  </si>
  <si>
    <t>NA</t>
  </si>
  <si>
    <t>OU</t>
  </si>
  <si>
    <t>FiveYears</t>
  </si>
  <si>
    <t>1 - Mother</t>
  </si>
  <si>
    <t>2 - Father</t>
  </si>
  <si>
    <t>4 - Grandparents</t>
  </si>
  <si>
    <t>5 - Other</t>
  </si>
  <si>
    <t>VI - Card seen</t>
  </si>
  <si>
    <t>NV - Not brought card</t>
  </si>
  <si>
    <t>PC - Lost card</t>
  </si>
  <si>
    <t>1 - Paulo</t>
  </si>
  <si>
    <t>2 - Justino</t>
  </si>
  <si>
    <t>3 - Domingos</t>
  </si>
  <si>
    <t>4 - Lola</t>
  </si>
  <si>
    <t>1 - Scar</t>
  </si>
  <si>
    <t>2 - Ulcer</t>
  </si>
  <si>
    <t>3 - Papule</t>
  </si>
  <si>
    <t>4 - No scar</t>
  </si>
  <si>
    <t>1 - Participated</t>
  </si>
  <si>
    <t>2 - Did not participate</t>
  </si>
  <si>
    <t>3 - Don't know</t>
  </si>
  <si>
    <t>2 - Mother</t>
  </si>
  <si>
    <t>3 - Other</t>
  </si>
  <si>
    <t>BA - Balanta</t>
  </si>
  <si>
    <t>ST</t>
  </si>
  <si>
    <t>LW</t>
  </si>
  <si>
    <t>bcgnsenr</t>
  </si>
  <si>
    <t>bcgnse2nr</t>
  </si>
  <si>
    <t>bcgnse3nr</t>
  </si>
  <si>
    <t>missing</t>
  </si>
  <si>
    <t>default</t>
  </si>
  <si>
    <t>vbcgm</t>
  </si>
  <si>
    <t>vpenta1m</t>
  </si>
  <si>
    <t>vpenta2m</t>
  </si>
  <si>
    <t>vpenta3m</t>
  </si>
  <si>
    <t>Vaccine not given</t>
  </si>
  <si>
    <t>polionasm</t>
  </si>
  <si>
    <t>vp1m</t>
  </si>
  <si>
    <t>vp2m</t>
  </si>
  <si>
    <t>vp3m</t>
  </si>
  <si>
    <t>vpcv1m</t>
  </si>
  <si>
    <t>vpcv2m</t>
  </si>
  <si>
    <t>vpcv3m</t>
  </si>
  <si>
    <t>rox1m</t>
  </si>
  <si>
    <t>rox2m</t>
  </si>
  <si>
    <t>vpinjm</t>
  </si>
  <si>
    <t>vfamm</t>
  </si>
  <si>
    <t>vsar1m</t>
  </si>
  <si>
    <t>FU - Fula</t>
  </si>
  <si>
    <t>MJ - Mandjancu</t>
  </si>
  <si>
    <t>PE - Pepel</t>
  </si>
  <si>
    <t>MX - Mixto</t>
  </si>
  <si>
    <t>OU - Other</t>
  </si>
  <si>
    <t>BE</t>
  </si>
  <si>
    <t>BE - Beafada</t>
  </si>
  <si>
    <t>BI</t>
  </si>
  <si>
    <t>FE</t>
  </si>
  <si>
    <t>FE - Felupe</t>
  </si>
  <si>
    <t>MC</t>
  </si>
  <si>
    <t>MS</t>
  </si>
  <si>
    <t>MS - Mansonca</t>
  </si>
  <si>
    <t>SA</t>
  </si>
  <si>
    <t>display.locale.text.portuguese</t>
  </si>
  <si>
    <t>showContents</t>
  </si>
  <si>
    <t>English</t>
  </si>
  <si>
    <t>Portuguese</t>
  </si>
  <si>
    <t>Portugues</t>
  </si>
  <si>
    <t>portuguese</t>
  </si>
  <si>
    <t>display.title.text.portuguese</t>
  </si>
  <si>
    <t>display.prompt.text.portuguese</t>
  </si>
  <si>
    <t>MC - Mancanha</t>
  </si>
  <si>
    <t>MD - Mandinga</t>
  </si>
  <si>
    <t>SA - Sarakolé</t>
  </si>
  <si>
    <t>Outra</t>
  </si>
  <si>
    <t>OU - Outra</t>
  </si>
  <si>
    <t>5 - Outra</t>
  </si>
  <si>
    <t>1 - Mãe</t>
  </si>
  <si>
    <t>2 - Pai</t>
  </si>
  <si>
    <t>3 - Aunt/uncle</t>
  </si>
  <si>
    <t>display.constraint_message.text.portuguese</t>
  </si>
  <si>
    <t>display.locale.text</t>
  </si>
  <si>
    <t>branch_label</t>
  </si>
  <si>
    <t>inputAttributes.type</t>
  </si>
  <si>
    <t>(now().getTime()-data('dob'))/1000/60/60/24/365&gt;5</t>
  </si>
  <si>
    <t>select_multiple</t>
  </si>
  <si>
    <t>phone</t>
  </si>
  <si>
    <t>Não</t>
  </si>
  <si>
    <t>Sim</t>
  </si>
  <si>
    <t>3 - Outra</t>
  </si>
  <si>
    <t>2 - Mãe</t>
  </si>
  <si>
    <t>1 - Vaccination card</t>
  </si>
  <si>
    <t>1 - Cartão da vacina</t>
  </si>
  <si>
    <t>6 - Criança maior</t>
  </si>
  <si>
    <t>6 - Older child</t>
  </si>
  <si>
    <t>2 - Ulcera (mandita)</t>
  </si>
  <si>
    <t>1 - Cicatriz</t>
  </si>
  <si>
    <t>3 - Cocula (papla fechado)</t>
  </si>
  <si>
    <t>4 - Nada</t>
  </si>
  <si>
    <t>3 - Tia/tio</t>
  </si>
  <si>
    <t>4 - Avo</t>
  </si>
  <si>
    <t>MA - Criança maior</t>
  </si>
  <si>
    <t>MA - Older child</t>
  </si>
  <si>
    <t>CV - Cabo Verdiano</t>
  </si>
  <si>
    <t>5 - Eduardo</t>
  </si>
  <si>
    <t>6 - Miro</t>
  </si>
  <si>
    <t>BCGR</t>
  </si>
  <si>
    <t>18MV</t>
  </si>
  <si>
    <t>QQ</t>
  </si>
  <si>
    <t>PSB</t>
  </si>
  <si>
    <t>IRIPT</t>
  </si>
  <si>
    <t>DDNOVO</t>
  </si>
  <si>
    <t>MV</t>
  </si>
  <si>
    <t>POMS</t>
  </si>
  <si>
    <t>RC</t>
  </si>
  <si>
    <t>TS</t>
  </si>
  <si>
    <t>2DR</t>
  </si>
  <si>
    <t>GE</t>
  </si>
  <si>
    <t>ROTA</t>
  </si>
  <si>
    <t>VA</t>
  </si>
  <si>
    <t>stu3</t>
  </si>
  <si>
    <t>SAME</t>
  </si>
  <si>
    <t>Same date as BCG</t>
  </si>
  <si>
    <t>Same date as PENTA 1</t>
  </si>
  <si>
    <t>PENTA1</t>
  </si>
  <si>
    <t>PENTA2</t>
  </si>
  <si>
    <t>PENTA3</t>
  </si>
  <si>
    <t>Same date as PENTA 3</t>
  </si>
  <si>
    <t>Same date as PENTA 2</t>
  </si>
  <si>
    <t>BCG</t>
  </si>
  <si>
    <t>VAS</t>
  </si>
  <si>
    <t>Same date as VAS (Sarampo 1)</t>
  </si>
  <si>
    <t>Masculino</t>
  </si>
  <si>
    <t>Feminino</t>
  </si>
  <si>
    <t>Não sabe</t>
  </si>
  <si>
    <t>Não tem telefone</t>
  </si>
  <si>
    <t>Não tomou a vacina</t>
  </si>
  <si>
    <t>A mesma data com BCG</t>
  </si>
  <si>
    <t>A mesma data com PENTA1</t>
  </si>
  <si>
    <t>A mesma data com PENTA2</t>
  </si>
  <si>
    <t>A mesma data com PENTA3</t>
  </si>
  <si>
    <t>A mesma data com VAS</t>
  </si>
  <si>
    <t>VI - Cartão visto</t>
  </si>
  <si>
    <t>NV - Não trouxe o cartão</t>
  </si>
  <si>
    <t>PC - Perdeu o cartão</t>
  </si>
  <si>
    <t>1 - Participou</t>
  </si>
  <si>
    <t>2 - Não participou</t>
  </si>
  <si>
    <t>3 - Não sabe</t>
  </si>
  <si>
    <t>inputAttributes.autocomplete</t>
  </si>
  <si>
    <t>VN</t>
  </si>
  <si>
    <t>BI - Bijago</t>
  </si>
  <si>
    <t>number</t>
  </si>
  <si>
    <t>No CNO number</t>
  </si>
  <si>
    <t>Não número  CNO</t>
  </si>
  <si>
    <t>comment</t>
  </si>
  <si>
    <t>Check if child is older than 5</t>
  </si>
  <si>
    <t>VN - Card seen and NO vaccines</t>
  </si>
  <si>
    <t>etn1</t>
  </si>
  <si>
    <t>etn2</t>
  </si>
  <si>
    <t>camo</t>
  </si>
  <si>
    <t>VN - Cartão visto, mas sem vacinas registadas</t>
  </si>
  <si>
    <t xml:space="preserve">MA - </t>
  </si>
  <si>
    <t>MI</t>
  </si>
  <si>
    <t xml:space="preserve">MI - </t>
  </si>
  <si>
    <t>MS - Mansoanca</t>
  </si>
  <si>
    <t>MX - Mixted</t>
  </si>
  <si>
    <t>PA</t>
  </si>
  <si>
    <t xml:space="preserve">PA - </t>
  </si>
  <si>
    <t>GE - Geba</t>
  </si>
  <si>
    <t>BM</t>
  </si>
  <si>
    <t>BM - Balante mane</t>
  </si>
  <si>
    <t>NA - Nalu</t>
  </si>
  <si>
    <t>na</t>
  </si>
  <si>
    <t>WO</t>
  </si>
  <si>
    <t>WO - Wolof</t>
  </si>
  <si>
    <t>bairro</t>
  </si>
  <si>
    <t>Bandim II</t>
  </si>
  <si>
    <t>Bandim I</t>
  </si>
  <si>
    <t>Belem</t>
  </si>
  <si>
    <t>Mindera</t>
  </si>
  <si>
    <t>Cuntum I</t>
  </si>
  <si>
    <t>Cuntum II</t>
  </si>
  <si>
    <t>tabz1</t>
  </si>
  <si>
    <t>tabz2</t>
  </si>
  <si>
    <t>tabz3</t>
  </si>
  <si>
    <t>tabz4</t>
  </si>
  <si>
    <t>tabz7</t>
  </si>
  <si>
    <t>tabz9</t>
  </si>
  <si>
    <t>stu</t>
  </si>
  <si>
    <t>inputAttributes.readonly</t>
  </si>
  <si>
    <t>tabz99</t>
  </si>
  <si>
    <t>Has no phone</t>
  </si>
  <si>
    <t>Don't know number</t>
  </si>
  <si>
    <t>reg</t>
  </si>
  <si>
    <t>SAB</t>
  </si>
  <si>
    <t>Oio</t>
  </si>
  <si>
    <t>Biomba</t>
  </si>
  <si>
    <t>Gabu</t>
  </si>
  <si>
    <t>Cacheu</t>
  </si>
  <si>
    <t>Bafata</t>
  </si>
  <si>
    <t>Quinara</t>
  </si>
  <si>
    <t>Tombali</t>
  </si>
  <si>
    <t>Bubaque</t>
  </si>
  <si>
    <t>Bdama</t>
  </si>
  <si>
    <t>NTS</t>
  </si>
  <si>
    <t>NTS - Has no card, some vaccines</t>
  </si>
  <si>
    <t>Unknown date</t>
  </si>
  <si>
    <t>Unknown status</t>
  </si>
  <si>
    <t>isSessionVariable</t>
  </si>
  <si>
    <t>vbcgVI</t>
  </si>
  <si>
    <t>polionasVI</t>
  </si>
  <si>
    <t>vpenta1VI</t>
  </si>
  <si>
    <t>vp1VI</t>
  </si>
  <si>
    <t>vpcv1VI</t>
  </si>
  <si>
    <t>rox1VI</t>
  </si>
  <si>
    <t>vpenta2VI</t>
  </si>
  <si>
    <t>vp2VI</t>
  </si>
  <si>
    <t>vpcv2VI</t>
  </si>
  <si>
    <t>rox2VI</t>
  </si>
  <si>
    <t>vpenta3VI</t>
  </si>
  <si>
    <t>vp3VI</t>
  </si>
  <si>
    <t>vpcv3VI</t>
  </si>
  <si>
    <t>vpinjVI</t>
  </si>
  <si>
    <t>vsar1VI</t>
  </si>
  <si>
    <t>vfamVI</t>
  </si>
  <si>
    <t>cnoq</t>
  </si>
  <si>
    <t>cnonr</t>
  </si>
  <si>
    <t>telmaeq</t>
  </si>
  <si>
    <t>telpaiq</t>
  </si>
  <si>
    <t>teloutroq</t>
  </si>
  <si>
    <t>telmaenr</t>
  </si>
  <si>
    <t>telpainr</t>
  </si>
  <si>
    <t>teloutronr</t>
  </si>
  <si>
    <t>etnia1</t>
  </si>
  <si>
    <t>etnia2</t>
  </si>
  <si>
    <t>bcgnses</t>
  </si>
  <si>
    <t>bcgnse2s</t>
  </si>
  <si>
    <t>bcgnse3s</t>
  </si>
  <si>
    <t>camonr</t>
  </si>
  <si>
    <t>camoq</t>
  </si>
  <si>
    <t>NTN - Has no card and no vaccines</t>
  </si>
  <si>
    <t>NTN</t>
  </si>
  <si>
    <t>1966-06-06T00:00:00.000000000</t>
  </si>
  <si>
    <t>1955-05-05T00:00:00.000000000</t>
  </si>
  <si>
    <t>1944-04-04T00:00:00.000000000</t>
  </si>
  <si>
    <t>Inglês</t>
  </si>
  <si>
    <t>Makes the date widget DD/MM/YYYY</t>
  </si>
  <si>
    <t>anos</t>
  </si>
  <si>
    <t>select_one_inline</t>
  </si>
  <si>
    <t>bcgmaealt</t>
  </si>
  <si>
    <t>decimal</t>
  </si>
  <si>
    <t>bcgmaelar</t>
  </si>
  <si>
    <t>bcgnse</t>
  </si>
  <si>
    <t>bcgnse2</t>
  </si>
  <si>
    <t>bcgnse3</t>
  </si>
  <si>
    <t>campest</t>
  </si>
  <si>
    <t>campinf</t>
  </si>
  <si>
    <t>cicbcgmae</t>
  </si>
  <si>
    <t>cicbcgtipo</t>
  </si>
  <si>
    <t>ciccriass</t>
  </si>
  <si>
    <t>cichor</t>
  </si>
  <si>
    <t>cicmaeass</t>
  </si>
  <si>
    <t>cicvert</t>
  </si>
  <si>
    <t>cno</t>
  </si>
  <si>
    <t>dias</t>
  </si>
  <si>
    <t>dob</t>
  </si>
  <si>
    <t>esc</t>
  </si>
  <si>
    <t>escola</t>
  </si>
  <si>
    <t>etnia</t>
  </si>
  <si>
    <t>idamae</t>
  </si>
  <si>
    <t>luzhnsm</t>
  </si>
  <si>
    <t>meses</t>
  </si>
  <si>
    <t>ncart</t>
  </si>
  <si>
    <t>nome</t>
  </si>
  <si>
    <t>nomemae</t>
  </si>
  <si>
    <t>nomepai</t>
  </si>
  <si>
    <t>peso</t>
  </si>
  <si>
    <t>polionas</t>
  </si>
  <si>
    <t>project</t>
  </si>
  <si>
    <t>rox1</t>
  </si>
  <si>
    <t>rox2</t>
  </si>
  <si>
    <t>sex</t>
  </si>
  <si>
    <t>tab</t>
  </si>
  <si>
    <t>tabq</t>
  </si>
  <si>
    <t>tabz</t>
  </si>
  <si>
    <t>telmae</t>
  </si>
  <si>
    <t>teloutro</t>
  </si>
  <si>
    <t>telpai</t>
  </si>
  <si>
    <t>tempr</t>
  </si>
  <si>
    <t>vbcg</t>
  </si>
  <si>
    <t>vfam</t>
  </si>
  <si>
    <t>vp1</t>
  </si>
  <si>
    <t>vp2</t>
  </si>
  <si>
    <t>vp3</t>
  </si>
  <si>
    <t>vpcv1</t>
  </si>
  <si>
    <t>vpcv2</t>
  </si>
  <si>
    <t>vpcv3</t>
  </si>
  <si>
    <t>vpenta1</t>
  </si>
  <si>
    <t>vpenta2</t>
  </si>
  <si>
    <t>vpenta3</t>
  </si>
  <si>
    <t>vpinj</t>
  </si>
  <si>
    <t>vsar1</t>
  </si>
  <si>
    <t>diag</t>
  </si>
  <si>
    <t>diag 1</t>
  </si>
  <si>
    <t>diag 2</t>
  </si>
  <si>
    <t>diag 3</t>
  </si>
  <si>
    <t>diag 4</t>
  </si>
  <si>
    <t>diag 5</t>
  </si>
  <si>
    <t>diag 6</t>
  </si>
  <si>
    <t>diag 7</t>
  </si>
  <si>
    <t>diag 8</t>
  </si>
  <si>
    <t>diag 9</t>
  </si>
  <si>
    <t>diag 10</t>
  </si>
  <si>
    <t>prodiag1</t>
  </si>
  <si>
    <t>prodiag2</t>
  </si>
  <si>
    <t>No diagnosis</t>
  </si>
  <si>
    <t>diagNo</t>
  </si>
  <si>
    <t>prodiag1n</t>
  </si>
  <si>
    <t>prodiag1i</t>
  </si>
  <si>
    <t>if</t>
  </si>
  <si>
    <t>end if</t>
  </si>
  <si>
    <t>prodiag2i</t>
  </si>
  <si>
    <t>prodiag2n</t>
  </si>
  <si>
    <t>regdate</t>
  </si>
  <si>
    <t>rounds</t>
  </si>
  <si>
    <t>Lola</t>
  </si>
  <si>
    <t>hospitzd</t>
  </si>
  <si>
    <t>hos</t>
  </si>
  <si>
    <t>Consultation only</t>
  </si>
  <si>
    <t>Admitted for observation</t>
  </si>
  <si>
    <t>Hospitalized</t>
  </si>
  <si>
    <t>status</t>
  </si>
  <si>
    <t>Discharged alive</t>
  </si>
  <si>
    <t>Died during admission</t>
  </si>
  <si>
    <t>Left</t>
  </si>
  <si>
    <t>Still admitted</t>
  </si>
  <si>
    <t>smxcau</t>
  </si>
  <si>
    <t>Status of child</t>
  </si>
  <si>
    <t>saida</t>
  </si>
  <si>
    <t>saidat</t>
  </si>
  <si>
    <t>saidacom</t>
  </si>
  <si>
    <t>sec</t>
  </si>
  <si>
    <t>A</t>
  </si>
  <si>
    <t>A - MSF neonotologia</t>
  </si>
  <si>
    <t>B</t>
  </si>
  <si>
    <t>B - Berco</t>
  </si>
  <si>
    <t>G</t>
  </si>
  <si>
    <t>G - Gastro</t>
  </si>
  <si>
    <t>I</t>
  </si>
  <si>
    <t>I - Isolado</t>
  </si>
  <si>
    <t>M</t>
  </si>
  <si>
    <t>M - Miscellaneous</t>
  </si>
  <si>
    <t>O - Observacon</t>
  </si>
  <si>
    <t>U - Unidade curidade intensivo</t>
  </si>
  <si>
    <t>N</t>
  </si>
  <si>
    <t>O</t>
  </si>
  <si>
    <t>R</t>
  </si>
  <si>
    <t>U</t>
  </si>
  <si>
    <t>dateNA</t>
  </si>
  <si>
    <t>camNA</t>
  </si>
  <si>
    <t>Bed unknown</t>
  </si>
  <si>
    <t>saidana</t>
  </si>
  <si>
    <t>vcartT</t>
  </si>
  <si>
    <t>vcartR</t>
  </si>
  <si>
    <t>Day of registration</t>
  </si>
  <si>
    <t>roundsdate</t>
  </si>
  <si>
    <t>required</t>
  </si>
  <si>
    <t>secq</t>
  </si>
  <si>
    <t>Child has moved section</t>
  </si>
  <si>
    <t>camq</t>
  </si>
  <si>
    <t>Child has moved bed</t>
  </si>
  <si>
    <t>roundq</t>
  </si>
  <si>
    <t>Child still admitted</t>
  </si>
  <si>
    <t>Child discharged</t>
  </si>
  <si>
    <t>Child gone</t>
  </si>
  <si>
    <t>Child dead</t>
  </si>
  <si>
    <t>data('roundq') == '1'</t>
  </si>
  <si>
    <t>defdiag1</t>
  </si>
  <si>
    <t>defdiag2</t>
  </si>
  <si>
    <t>defdiag1i</t>
  </si>
  <si>
    <t>defdiag1n</t>
  </si>
  <si>
    <t>defdiag2i</t>
  </si>
  <si>
    <t>defdiag2n</t>
  </si>
  <si>
    <t xml:space="preserve">Lola </t>
  </si>
  <si>
    <t>NA - Don't know</t>
  </si>
  <si>
    <t>R - Respiratori</t>
  </si>
  <si>
    <t>N - Disnotri</t>
  </si>
  <si>
    <t>laterounds</t>
  </si>
  <si>
    <t>linked_table</t>
  </si>
  <si>
    <t>linked_rounds</t>
  </si>
  <si>
    <t>query_name</t>
  </si>
  <si>
    <t>query_type</t>
  </si>
  <si>
    <t>linked_form_id</t>
  </si>
  <si>
    <t>linked_table_id</t>
  </si>
  <si>
    <t>selection</t>
  </si>
  <si>
    <t>selectionArgs</t>
  </si>
  <si>
    <t>newRowInitialElementKeyToValueMap</t>
  </si>
  <si>
    <t>openRowInitialElementKeyToValueMap</t>
  </si>
  <si>
    <t>{}</t>
  </si>
  <si>
    <t>nome = ?</t>
  </si>
  <si>
    <t>[data('nome')]</t>
  </si>
  <si>
    <t>{ id: opendatakit.getCurrentInstanceId(), roundsdate: data('roundsdate') , nome: data('nome')}</t>
  </si>
  <si>
    <t>Registered rounds</t>
  </si>
  <si>
    <t>do section survey</t>
  </si>
  <si>
    <t>Is date of birth known?</t>
  </si>
  <si>
    <t>Sabe da data do nascimento ?</t>
  </si>
  <si>
    <t>selected(data('exactdob'), '1')</t>
  </si>
  <si>
    <t>If exact dob is know date promt is shown</t>
  </si>
  <si>
    <t>Date of birth</t>
  </si>
  <si>
    <t>Data do nascimento</t>
  </si>
  <si>
    <t>data('telmae') == '999999999' || data('telmae') == null || data('telpai') == '999999999' || data('telpai') == null</t>
  </si>
  <si>
    <t>data('telmae') == '999999999' || data('telmae') == null</t>
  </si>
  <si>
    <t>Phone number of mother</t>
  </si>
  <si>
    <t>Número do telefone da mãe</t>
  </si>
  <si>
    <t>(data('telmaenr')&gt;100000000 &amp;&amp; data('telmaenr')&lt;=999999999) || data('telmaenr')==null</t>
  </si>
  <si>
    <t>Phone number not correct:</t>
  </si>
  <si>
    <t>O número de telefone está incorreto</t>
  </si>
  <si>
    <t>off</t>
  </si>
  <si>
    <t>data('telmaeq') !=null</t>
  </si>
  <si>
    <t>If no phone/number</t>
  </si>
  <si>
    <t>assign</t>
  </si>
  <si>
    <t>data('telmaeq')</t>
  </si>
  <si>
    <t>else</t>
  </si>
  <si>
    <t>If number</t>
  </si>
  <si>
    <t>data('telmaenr')</t>
  </si>
  <si>
    <t>data('telpai') == '999999999' || data('telpai') == null</t>
  </si>
  <si>
    <t>Phone number of father</t>
  </si>
  <si>
    <t>Número do telefone do pai</t>
  </si>
  <si>
    <t>(data('telpainr')&gt;100000000 &amp;&amp; data('telpainr')&lt;=999999999) || data('telpainr')==null</t>
  </si>
  <si>
    <t>data('telpaiq') !=null</t>
  </si>
  <si>
    <t>data('telpaiq')</t>
  </si>
  <si>
    <t>data('telpainr')</t>
  </si>
  <si>
    <t>data('dob') == null</t>
  </si>
  <si>
    <t>finalize</t>
  </si>
  <si>
    <t>Vaccination card</t>
  </si>
  <si>
    <t>Cartão da vacina</t>
  </si>
  <si>
    <t>selected(data('vcartR'), 'VI')</t>
  </si>
  <si>
    <t>If card seen</t>
  </si>
  <si>
    <t>Has card been changed?</t>
  </si>
  <si>
    <t>Tinha trocado de cartão ?</t>
  </si>
  <si>
    <t>Date of BCG</t>
  </si>
  <si>
    <t>Data de BCG</t>
  </si>
  <si>
    <t>data('vbcgVI')&gt;=data('dob') || data('vbcgVI')==null</t>
  </si>
  <si>
    <t>Cannot be before birth:</t>
  </si>
  <si>
    <t>Não pode ser antes do nascimento:</t>
  </si>
  <si>
    <t>data('vbcgm') != null</t>
  </si>
  <si>
    <t xml:space="preserve">If vaccine date not entered </t>
  </si>
  <si>
    <t>data('vbcgm')</t>
  </si>
  <si>
    <t xml:space="preserve">If date entered </t>
  </si>
  <si>
    <t>data('vbcgVI')</t>
  </si>
  <si>
    <t>Date of VPO-0</t>
  </si>
  <si>
    <t>Data de VPO-0</t>
  </si>
  <si>
    <t>data('polionasVI')&gt;=data('dob')|| data('polionasVI')==null</t>
  </si>
  <si>
    <t>selected(data('polionasm'),'SAME')</t>
  </si>
  <si>
    <t>If same date as BCG</t>
  </si>
  <si>
    <t xml:space="preserve">data('polionasm') != null &amp;&amp; not(selected(data('polionasm'),'SAME')) </t>
  </si>
  <si>
    <t>data('polionasm')</t>
  </si>
  <si>
    <t>data('polionasVI')</t>
  </si>
  <si>
    <t>Date of PENTA 1</t>
  </si>
  <si>
    <t>Data de PENTA 1</t>
  </si>
  <si>
    <t>data('vpenta1VI')&gt;=data('dob')|| data('vpenta1VI')==null</t>
  </si>
  <si>
    <t>data('vpenta1m') != null</t>
  </si>
  <si>
    <t>data('vpenta1m')</t>
  </si>
  <si>
    <t>data('vpenta1VI')</t>
  </si>
  <si>
    <t>Date of VPO-1</t>
  </si>
  <si>
    <t>Data de VPO-1</t>
  </si>
  <si>
    <t>data('vp1VI')&gt;=data('polionasVI')|| data('vp1VI')==null</t>
  </si>
  <si>
    <t>Cannot be before VPO-0:</t>
  </si>
  <si>
    <t>Não pode ser antes de VPO-0:</t>
  </si>
  <si>
    <t>selected(data('vp1m'),'SAME')</t>
  </si>
  <si>
    <t>If same date as PENTA1</t>
  </si>
  <si>
    <t xml:space="preserve">data('vp1m') != null &amp;&amp; not(selected(data('vp1m'),'SAME')) </t>
  </si>
  <si>
    <t>data('vp1m')</t>
  </si>
  <si>
    <t>data('vp1VI')</t>
  </si>
  <si>
    <t>Date of PCV13-1</t>
  </si>
  <si>
    <t>Data de PCV13-1</t>
  </si>
  <si>
    <t>data('vpcv1VI')&gt;=data('dob')|| data('vpcv1VI')==null</t>
  </si>
  <si>
    <t>selected(data('vpcv1m'),'SAME')</t>
  </si>
  <si>
    <t xml:space="preserve">data('vpcv1m') != null &amp;&amp; not(selected(data('vpcv1m'),'SAME')) </t>
  </si>
  <si>
    <t>data('vpcv1m')</t>
  </si>
  <si>
    <t>data('vpcv1VI')</t>
  </si>
  <si>
    <t>Date of ROTA-1</t>
  </si>
  <si>
    <t>Data de ROTA-1</t>
  </si>
  <si>
    <t>data('rox1VI')&gt;=data('dob')|| data('rox1VI')==null</t>
  </si>
  <si>
    <t>selected(data('rox1m'),'SAME')</t>
  </si>
  <si>
    <t xml:space="preserve">data('rox1m') != null &amp;&amp; not(selected(data('rox1m'),'SAME')) </t>
  </si>
  <si>
    <t>data('rox1m')</t>
  </si>
  <si>
    <t>data('rox1VI')</t>
  </si>
  <si>
    <t>Date of PENTA 2</t>
  </si>
  <si>
    <t>Data de PENTA 2</t>
  </si>
  <si>
    <t>data('vpenta2VI')&gt;=data('vpenta1VI')|| data('vpenta2VI')==null</t>
  </si>
  <si>
    <t>Cannot be before PENTA 1:</t>
  </si>
  <si>
    <t>Não pode ser antes de PENTA 1:</t>
  </si>
  <si>
    <t>data('vpenta2m') != null</t>
  </si>
  <si>
    <t>data('vpenta2m')</t>
  </si>
  <si>
    <t>data('vpenta2VI')</t>
  </si>
  <si>
    <t>Date of VPO-2</t>
  </si>
  <si>
    <t>Data de VPO-2</t>
  </si>
  <si>
    <t>data('vp2VI')&gt;=data('vp1VI')|| data('vp2VI')==null</t>
  </si>
  <si>
    <t>Cannot be before VPO-1:</t>
  </si>
  <si>
    <t>Não pode ser antes de VPO-1:</t>
  </si>
  <si>
    <t>selected(data('vp2m'),'SAME')</t>
  </si>
  <si>
    <t>If same date as PENTA2</t>
  </si>
  <si>
    <t xml:space="preserve">data('vp2m') != null &amp;&amp; not(selected(data('vp2m'),'SAME')) </t>
  </si>
  <si>
    <t>data('vp2m')</t>
  </si>
  <si>
    <t>data('vp2VI')</t>
  </si>
  <si>
    <t>Date of PCV13-2</t>
  </si>
  <si>
    <t>Data de PCV13-2</t>
  </si>
  <si>
    <t>data('vpcv2VI')&gt;=data('vpcv1VI')|| data('vpcv2VI')==null</t>
  </si>
  <si>
    <t>Cannot be before PCV13-1:</t>
  </si>
  <si>
    <t>Não pode ser antes de PCV13-1:</t>
  </si>
  <si>
    <t>selected(data('vpcv2m'),'SAME')</t>
  </si>
  <si>
    <t xml:space="preserve">data('vpcv2m') != null &amp;&amp; not(selected(data('vpcv2m'),'SAME')) </t>
  </si>
  <si>
    <t>data('vpcv2m')</t>
  </si>
  <si>
    <t>data('vpcv2VI')</t>
  </si>
  <si>
    <t>Date of ROTA-2</t>
  </si>
  <si>
    <t>Data de ROTA-2</t>
  </si>
  <si>
    <t>data('rox2VI')&gt;=data('rox1VI')|| data('rox2VI')==null</t>
  </si>
  <si>
    <t>Cannot be before ROTA-1:</t>
  </si>
  <si>
    <t>Não pode ser antes de ROTA-1:</t>
  </si>
  <si>
    <t>selected(data('rox2m'),'SAME')</t>
  </si>
  <si>
    <t xml:space="preserve">data('rox2m') != null &amp;&amp; not(selected(data('rox2m'),'SAME')) </t>
  </si>
  <si>
    <t>data('rox2m')</t>
  </si>
  <si>
    <t>data('rox2VI')</t>
  </si>
  <si>
    <t>Date of PENTA 3</t>
  </si>
  <si>
    <t>Data de PENTA 3</t>
  </si>
  <si>
    <t>data('vpenta3VI')&gt;=data('vpenta2VI')|| data('vpenta3VI')==null</t>
  </si>
  <si>
    <t>Cannot be before PENTA 2:</t>
  </si>
  <si>
    <t>Não pode ser antes de PENTA-2:</t>
  </si>
  <si>
    <t>data('vpenta3m') != null</t>
  </si>
  <si>
    <t>data('vpenta3m')</t>
  </si>
  <si>
    <t>data('vpenta3VI')</t>
  </si>
  <si>
    <t>Date of VPO-3</t>
  </si>
  <si>
    <t>Data de VPO-3</t>
  </si>
  <si>
    <t>data('vp3VI')&gt;=data('vp2VI')|| data('vp3VI')==null</t>
  </si>
  <si>
    <t>Cannot be before VPO-2:</t>
  </si>
  <si>
    <t>Não pode ser antes de VPO-2:</t>
  </si>
  <si>
    <t>selected(data('vp3m'),'SAME')</t>
  </si>
  <si>
    <t>If same date as PENTA3</t>
  </si>
  <si>
    <t xml:space="preserve">data('vp3m') != null &amp;&amp; not(selected(data('vp3m'),'SAME')) </t>
  </si>
  <si>
    <t>data('vp3m')</t>
  </si>
  <si>
    <t>data('vp3VI')</t>
  </si>
  <si>
    <t>Date of PCV13-3</t>
  </si>
  <si>
    <t>Data de PCV13-3</t>
  </si>
  <si>
    <t>data('vpcv3VI')&gt;=data('vpcv2VI')|| data('vpcv3VI')==null</t>
  </si>
  <si>
    <t>Cannot be before PCV13-2:</t>
  </si>
  <si>
    <t>Não pode ser antes de PCV13-2:</t>
  </si>
  <si>
    <t>selected(data('vpcv3m'),'SAME')</t>
  </si>
  <si>
    <t xml:space="preserve">data('vpcv3m') != null &amp;&amp; not(selected(data('vpcv3m'),'SAME')) </t>
  </si>
  <si>
    <t>data('vpcv3m')</t>
  </si>
  <si>
    <t>data('vpcv3VI')</t>
  </si>
  <si>
    <t>Date of VPI</t>
  </si>
  <si>
    <t>Data de VPI</t>
  </si>
  <si>
    <t>data('vpinjVI')&gt;=data('dob')|| data('vpinjVI')==null</t>
  </si>
  <si>
    <t>selected(data('vpinjm'),'SAME')</t>
  </si>
  <si>
    <t xml:space="preserve">data('vpinjm') != null &amp;&amp; not(selected(data('vpinjm'),'SAME')) </t>
  </si>
  <si>
    <t>data('vpinjm')</t>
  </si>
  <si>
    <t>data('vpinjVI')</t>
  </si>
  <si>
    <t>Date of VAS (Sarampo 1)</t>
  </si>
  <si>
    <t>Data de VAS (Sarampo 1)</t>
  </si>
  <si>
    <t>data('vsar1VI')&gt;=data('dob')|| data('vsar1VI')==null</t>
  </si>
  <si>
    <t>data('vsar1m') != null</t>
  </si>
  <si>
    <t>data('vsar1m')</t>
  </si>
  <si>
    <t>data('vsar1VI')</t>
  </si>
  <si>
    <t>Date of VAA (Yellow fever)</t>
  </si>
  <si>
    <t>Data de VAA (Fevre amarelio)</t>
  </si>
  <si>
    <t>data('vfamVI')&gt;=data('dob')|| data('vfamVI')==null</t>
  </si>
  <si>
    <t>selected(data('vfamm'),'SAME')</t>
  </si>
  <si>
    <t>If same date as VAS</t>
  </si>
  <si>
    <t xml:space="preserve">data('vfamm') != null &amp;&amp; not(selected(data('vfamm'),'SAME')) </t>
  </si>
  <si>
    <t>data('vfamm')</t>
  </si>
  <si>
    <t>data('vfamVI')</t>
  </si>
  <si>
    <t>If no card, but some vaccines</t>
  </si>
  <si>
    <t>VPO-0</t>
  </si>
  <si>
    <t>PENTA 1</t>
  </si>
  <si>
    <t>PENTA 2</t>
  </si>
  <si>
    <t>PENTA 3</t>
  </si>
  <si>
    <t>VPO-1</t>
  </si>
  <si>
    <t>VPO-2</t>
  </si>
  <si>
    <t>VPO-3</t>
  </si>
  <si>
    <t>PCV13-1</t>
  </si>
  <si>
    <t>PCV13-2</t>
  </si>
  <si>
    <t>PCV13-3</t>
  </si>
  <si>
    <t>ROTA-1</t>
  </si>
  <si>
    <t>ROTA-2</t>
  </si>
  <si>
    <t>VPI</t>
  </si>
  <si>
    <t>VAA (Fevre amarelio)</t>
  </si>
  <si>
    <t>vdcart</t>
  </si>
  <si>
    <t>data('roundsdate')</t>
  </si>
  <si>
    <t>data('cicbcgtipo') == null</t>
  </si>
  <si>
    <t>note</t>
  </si>
  <si>
    <t>BCG scar of the child</t>
  </si>
  <si>
    <t>Cicatriz de BCG na criança</t>
  </si>
  <si>
    <t>Type of scar</t>
  </si>
  <si>
    <t>Tipo de cicatriz</t>
  </si>
  <si>
    <t>selected(data('cicbcgtipo'),'1')</t>
  </si>
  <si>
    <t>If scar</t>
  </si>
  <si>
    <t>Vertical measurement</t>
  </si>
  <si>
    <t>Medição vertical</t>
  </si>
  <si>
    <t>Horizontal measurement</t>
  </si>
  <si>
    <t>Medição horizontal</t>
  </si>
  <si>
    <t>Assistent who assesed scar</t>
  </si>
  <si>
    <t>Assistente verificador da cicatriz</t>
  </si>
  <si>
    <t>data('cicbcgmae') == null &amp;&amp; data('cicbcgtipo') != '6'</t>
  </si>
  <si>
    <t>BCG scar of the mother</t>
  </si>
  <si>
    <t>Cicatriz de BCG na mãe</t>
  </si>
  <si>
    <t>Does the mother have a BCG scar?</t>
  </si>
  <si>
    <t>A mãe tem cicatriz de BCG ?</t>
  </si>
  <si>
    <t>selected(data('cicbcgmae'),'1')</t>
  </si>
  <si>
    <t>Medição Horizontal</t>
  </si>
  <si>
    <t>((data('vcartT') == 'NV' || data('vcartT') == 'PC' || data('vcartT') == null) &amp;&amp; data('vcartR') == null) || data('vcartR') == 'NV'</t>
  </si>
  <si>
    <t>selected(data('vcartR'), 'NTS')</t>
  </si>
  <si>
    <t>fieldName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</si>
</sst>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6]General"/>
  </numFmts>
  <fonts count="6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222222"/>
      <name val="Arial"/>
      <family val="2"/>
    </font>
    <font>
      <sz val="11"/>
      <color rgb="FF404040"/>
      <name val="Calibri"/>
      <family val="2"/>
      <scheme val="minor"/>
    </font>
    <font>
      <sz val="11"/>
      <color rgb="FF222222"/>
      <name val="Calibri"/>
      <family val="2"/>
      <scheme val="minor"/>
    </font>
    <font>
      <sz val="11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7" tint="-0.249977111117893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164" fontId="1" fillId="0" borderId="0"/>
  </cellStyleXfs>
  <cellXfs count="28">
    <xf numFmtId="0" fontId="0" fillId="0" borderId="0" xfId="0"/>
    <xf numFmtId="164" fontId="1" fillId="0" borderId="0" xfId="1"/>
    <xf numFmtId="0" fontId="0" fillId="0" borderId="0" xfId="0" applyAlignment="1">
      <alignment wrapText="1"/>
    </xf>
    <xf numFmtId="0" fontId="2" fillId="0" borderId="0" xfId="0" applyFont="1"/>
    <xf numFmtId="0" fontId="3" fillId="0" borderId="0" xfId="0" applyFont="1"/>
    <xf numFmtId="0" fontId="0" fillId="2" borderId="0" xfId="0" applyFill="1"/>
    <xf numFmtId="0" fontId="0" fillId="3" borderId="1" xfId="0" applyFill="1" applyBorder="1"/>
    <xf numFmtId="0" fontId="0" fillId="4" borderId="0" xfId="0" applyFill="1"/>
    <xf numFmtId="14" fontId="4" fillId="4" borderId="0" xfId="0" applyNumberFormat="1" applyFont="1" applyFill="1"/>
    <xf numFmtId="14" fontId="4" fillId="2" borderId="0" xfId="0" applyNumberFormat="1" applyFont="1" applyFill="1"/>
    <xf numFmtId="0" fontId="0" fillId="5" borderId="0" xfId="0" applyFill="1"/>
    <xf numFmtId="164" fontId="1" fillId="5" borderId="0" xfId="1" applyFill="1"/>
    <xf numFmtId="0" fontId="0" fillId="6" borderId="0" xfId="0" applyFill="1"/>
    <xf numFmtId="164" fontId="1" fillId="6" borderId="0" xfId="1" applyFill="1"/>
    <xf numFmtId="0" fontId="0" fillId="7" borderId="0" xfId="0" applyFill="1"/>
    <xf numFmtId="0" fontId="0" fillId="8" borderId="0" xfId="0" applyFill="1"/>
    <xf numFmtId="164" fontId="1" fillId="8" borderId="0" xfId="1" applyFill="1"/>
    <xf numFmtId="164" fontId="1" fillId="9" borderId="0" xfId="1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49" fontId="0" fillId="0" borderId="0" xfId="0" applyNumberFormat="1" applyAlignment="1">
      <alignment wrapText="1"/>
    </xf>
    <xf numFmtId="0" fontId="5" fillId="0" borderId="0" xfId="0" applyFont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49" fontId="0" fillId="0" borderId="0" xfId="0" quotePrefix="1" applyNumberFormat="1" applyAlignment="1">
      <alignment wrapText="1"/>
    </xf>
  </cellXfs>
  <cellStyles count="2">
    <cellStyle name="Excel Built-in Normal" xfId="1" xr:uid="{B24E2DBD-C98B-43BE-8700-82C21F1CBFF5}"/>
    <cellStyle name="Normal" xfId="0" builtinId="0"/>
  </cellStyles>
  <dxfs count="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C2806D-3171-41FE-8FF4-65559A535163}">
  <dimension ref="A1:D3"/>
  <sheetViews>
    <sheetView workbookViewId="0">
      <selection activeCell="B3" sqref="B3"/>
    </sheetView>
  </sheetViews>
  <sheetFormatPr defaultRowHeight="15" x14ac:dyDescent="0.25"/>
  <cols>
    <col min="1" max="1" width="31.42578125" customWidth="1"/>
    <col min="2" max="2" width="8.7109375" customWidth="1"/>
    <col min="3" max="3" width="22.28515625" customWidth="1"/>
    <col min="4" max="4" width="10.28515625" bestFit="1" customWidth="1"/>
  </cols>
  <sheetData>
    <row r="1" spans="1:4" x14ac:dyDescent="0.25">
      <c r="A1" s="2" t="s">
        <v>26</v>
      </c>
      <c r="B1" s="2" t="s">
        <v>7</v>
      </c>
      <c r="C1" s="2" t="s">
        <v>12</v>
      </c>
      <c r="D1" s="2" t="s">
        <v>25</v>
      </c>
    </row>
    <row r="2" spans="1:4" x14ac:dyDescent="0.25">
      <c r="A2" s="2" t="s">
        <v>464</v>
      </c>
      <c r="B2" s="2"/>
      <c r="C2" s="2"/>
      <c r="D2" s="2"/>
    </row>
    <row r="3" spans="1:4" x14ac:dyDescent="0.25">
      <c r="A3" s="2"/>
      <c r="B3" s="2" t="s">
        <v>494</v>
      </c>
      <c r="C3" s="2"/>
      <c r="D3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"/>
  <sheetViews>
    <sheetView workbookViewId="0">
      <selection activeCell="B2" sqref="B2"/>
    </sheetView>
  </sheetViews>
  <sheetFormatPr defaultRowHeight="15" x14ac:dyDescent="0.25"/>
  <cols>
    <col min="1" max="1" width="13.28515625" bestFit="1" customWidth="1"/>
    <col min="2" max="2" width="10.5703125" bestFit="1" customWidth="1"/>
    <col min="3" max="3" width="23.140625" bestFit="1" customWidth="1"/>
    <col min="4" max="4" width="27" bestFit="1" customWidth="1"/>
    <col min="5" max="5" width="24.7109375" bestFit="1" customWidth="1"/>
    <col min="6" max="6" width="28.5703125" bestFit="1" customWidth="1"/>
    <col min="7" max="7" width="16.42578125" style="2" customWidth="1"/>
  </cols>
  <sheetData>
    <row r="1" spans="1:7" x14ac:dyDescent="0.25">
      <c r="A1" t="s">
        <v>0</v>
      </c>
      <c r="B1" t="s">
        <v>5</v>
      </c>
      <c r="C1" t="s">
        <v>6</v>
      </c>
      <c r="D1" t="s">
        <v>130</v>
      </c>
      <c r="E1" t="s">
        <v>142</v>
      </c>
      <c r="F1" t="s">
        <v>124</v>
      </c>
      <c r="G1" s="2" t="s">
        <v>125</v>
      </c>
    </row>
    <row r="2" spans="1:7" x14ac:dyDescent="0.25">
      <c r="A2" t="s">
        <v>1</v>
      </c>
      <c r="B2" t="s">
        <v>448</v>
      </c>
    </row>
    <row r="3" spans="1:7" x14ac:dyDescent="0.25">
      <c r="A3" t="s">
        <v>2</v>
      </c>
      <c r="B3">
        <v>20190502</v>
      </c>
    </row>
    <row r="4" spans="1:7" x14ac:dyDescent="0.25">
      <c r="A4" t="s">
        <v>3</v>
      </c>
      <c r="B4" t="s">
        <v>17</v>
      </c>
    </row>
    <row r="5" spans="1:7" x14ac:dyDescent="0.25">
      <c r="A5" t="s">
        <v>4</v>
      </c>
      <c r="C5" t="s">
        <v>444</v>
      </c>
      <c r="D5" t="s">
        <v>386</v>
      </c>
      <c r="G5" s="2" t="b">
        <v>0</v>
      </c>
    </row>
    <row r="6" spans="1:7" x14ac:dyDescent="0.25">
      <c r="A6" s="2" t="s">
        <v>46</v>
      </c>
      <c r="B6" s="2" t="s">
        <v>47</v>
      </c>
    </row>
    <row r="7" spans="1:7" x14ac:dyDescent="0.25">
      <c r="A7" t="s">
        <v>92</v>
      </c>
      <c r="E7" t="s">
        <v>126</v>
      </c>
      <c r="F7" t="s">
        <v>306</v>
      </c>
    </row>
    <row r="8" spans="1:7" x14ac:dyDescent="0.25">
      <c r="A8" t="s">
        <v>129</v>
      </c>
      <c r="E8" t="s">
        <v>127</v>
      </c>
      <c r="F8" t="s">
        <v>128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3902AA-ED11-47DF-B8BC-39F5B6F88EDF}">
  <dimension ref="A1:R675"/>
  <sheetViews>
    <sheetView workbookViewId="0">
      <pane ySplit="1" topLeftCell="A241" activePane="bottomLeft" state="frozen"/>
      <selection pane="bottomLeft" activeCell="A2" sqref="A2:XFD260"/>
    </sheetView>
  </sheetViews>
  <sheetFormatPr defaultRowHeight="15" x14ac:dyDescent="0.25"/>
  <cols>
    <col min="1" max="1" width="12.42578125" bestFit="1" customWidth="1"/>
    <col min="2" max="2" width="12.85546875" bestFit="1" customWidth="1"/>
    <col min="3" max="3" width="24.5703125" bestFit="1" customWidth="1"/>
    <col min="4" max="4" width="21.140625" bestFit="1" customWidth="1"/>
    <col min="5" max="5" width="13.85546875" bestFit="1" customWidth="1"/>
    <col min="6" max="6" width="11.42578125" bestFit="1" customWidth="1"/>
    <col min="7" max="7" width="32.42578125" customWidth="1"/>
    <col min="8" max="8" width="30.85546875" customWidth="1"/>
    <col min="9" max="9" width="24.28515625" customWidth="1"/>
    <col min="10" max="10" width="30.28515625" customWidth="1"/>
    <col min="11" max="11" width="41.28515625" bestFit="1" customWidth="1"/>
    <col min="12" max="12" width="14.42578125" bestFit="1" customWidth="1"/>
    <col min="13" max="13" width="14.42578125" customWidth="1"/>
    <col min="14" max="14" width="19.5703125" bestFit="1" customWidth="1"/>
    <col min="15" max="15" width="23.5703125" bestFit="1" customWidth="1"/>
    <col min="16" max="16" width="28.28515625" bestFit="1" customWidth="1"/>
    <col min="17" max="17" width="17.42578125" bestFit="1" customWidth="1"/>
  </cols>
  <sheetData>
    <row r="1" spans="1:17" ht="16.7" customHeight="1" x14ac:dyDescent="0.25">
      <c r="A1" t="s">
        <v>143</v>
      </c>
      <c r="B1" t="s">
        <v>26</v>
      </c>
      <c r="C1" t="s">
        <v>27</v>
      </c>
      <c r="D1" t="s">
        <v>7</v>
      </c>
      <c r="E1" t="s">
        <v>10</v>
      </c>
      <c r="F1" t="s">
        <v>11</v>
      </c>
      <c r="G1" t="s">
        <v>12</v>
      </c>
      <c r="H1" t="s">
        <v>131</v>
      </c>
      <c r="I1" t="s">
        <v>43</v>
      </c>
      <c r="J1" t="s">
        <v>44</v>
      </c>
      <c r="K1" t="s">
        <v>141</v>
      </c>
      <c r="L1" t="s">
        <v>28</v>
      </c>
      <c r="M1" t="s">
        <v>427</v>
      </c>
      <c r="N1" s="4" t="s">
        <v>144</v>
      </c>
      <c r="O1" s="4" t="s">
        <v>250</v>
      </c>
      <c r="P1" s="4" t="s">
        <v>209</v>
      </c>
      <c r="Q1" t="s">
        <v>25</v>
      </c>
    </row>
    <row r="2" spans="1:17" x14ac:dyDescent="0.25">
      <c r="B2" t="s">
        <v>18</v>
      </c>
    </row>
    <row r="3" spans="1:17" ht="16.7" customHeight="1" x14ac:dyDescent="0.25">
      <c r="D3" t="s">
        <v>8</v>
      </c>
      <c r="F3" t="s">
        <v>426</v>
      </c>
      <c r="G3" t="s">
        <v>425</v>
      </c>
      <c r="M3" t="b">
        <v>1</v>
      </c>
      <c r="N3" s="4" t="s">
        <v>21</v>
      </c>
      <c r="P3" s="4"/>
      <c r="Q3" s="4"/>
    </row>
    <row r="4" spans="1:17" x14ac:dyDescent="0.25">
      <c r="B4" t="s">
        <v>19</v>
      </c>
    </row>
    <row r="5" spans="1:17" x14ac:dyDescent="0.25">
      <c r="B5" t="s">
        <v>18</v>
      </c>
    </row>
    <row r="6" spans="1:17" x14ac:dyDescent="0.25">
      <c r="D6" t="s">
        <v>9</v>
      </c>
      <c r="E6" t="s">
        <v>432</v>
      </c>
      <c r="F6" t="s">
        <v>432</v>
      </c>
      <c r="G6" t="s">
        <v>398</v>
      </c>
    </row>
    <row r="7" spans="1:17" x14ac:dyDescent="0.25">
      <c r="B7" t="s">
        <v>19</v>
      </c>
    </row>
    <row r="8" spans="1:17" x14ac:dyDescent="0.25">
      <c r="A8" s="20"/>
      <c r="B8" t="s">
        <v>380</v>
      </c>
      <c r="C8" t="s">
        <v>437</v>
      </c>
    </row>
    <row r="9" spans="1:17" x14ac:dyDescent="0.25">
      <c r="B9" t="s">
        <v>18</v>
      </c>
    </row>
    <row r="10" spans="1:17" x14ac:dyDescent="0.25">
      <c r="D10" t="s">
        <v>449</v>
      </c>
      <c r="E10" t="s">
        <v>450</v>
      </c>
      <c r="G10" t="s">
        <v>463</v>
      </c>
    </row>
    <row r="11" spans="1:17" x14ac:dyDescent="0.25">
      <c r="B11" t="s">
        <v>19</v>
      </c>
    </row>
    <row r="12" spans="1:17" ht="16.7" customHeight="1" x14ac:dyDescent="0.25">
      <c r="A12" s="23"/>
      <c r="B12" t="s">
        <v>380</v>
      </c>
      <c r="C12" t="s">
        <v>493</v>
      </c>
    </row>
    <row r="13" spans="1:17" ht="16.7" customHeight="1" x14ac:dyDescent="0.25">
      <c r="B13" t="s">
        <v>18</v>
      </c>
    </row>
    <row r="14" spans="1:17" ht="16.7" customHeight="1" x14ac:dyDescent="0.25">
      <c r="D14" t="s">
        <v>9</v>
      </c>
      <c r="E14" t="s">
        <v>29</v>
      </c>
      <c r="F14" t="s">
        <v>51</v>
      </c>
      <c r="G14" t="s">
        <v>465</v>
      </c>
      <c r="H14" t="s">
        <v>466</v>
      </c>
    </row>
    <row r="15" spans="1:17" ht="16.7" customHeight="1" x14ac:dyDescent="0.25">
      <c r="B15" t="s">
        <v>380</v>
      </c>
      <c r="C15" t="s">
        <v>467</v>
      </c>
      <c r="Q15" t="s">
        <v>468</v>
      </c>
    </row>
    <row r="16" spans="1:17" ht="16.7" customHeight="1" x14ac:dyDescent="0.25">
      <c r="D16" t="s">
        <v>50</v>
      </c>
      <c r="F16" t="s">
        <v>326</v>
      </c>
      <c r="G16" t="s">
        <v>469</v>
      </c>
      <c r="H16" t="s">
        <v>470</v>
      </c>
    </row>
    <row r="17" spans="1:16" x14ac:dyDescent="0.25">
      <c r="B17" t="s">
        <v>381</v>
      </c>
    </row>
    <row r="18" spans="1:16" x14ac:dyDescent="0.25">
      <c r="B18" t="s">
        <v>19</v>
      </c>
    </row>
    <row r="19" spans="1:16" x14ac:dyDescent="0.25">
      <c r="A19" s="23"/>
      <c r="B19" t="s">
        <v>381</v>
      </c>
    </row>
    <row r="20" spans="1:16" x14ac:dyDescent="0.25">
      <c r="A20" s="19"/>
      <c r="B20" t="s">
        <v>380</v>
      </c>
      <c r="C20" t="s">
        <v>471</v>
      </c>
    </row>
    <row r="21" spans="1:16" x14ac:dyDescent="0.25">
      <c r="B21" t="s">
        <v>18</v>
      </c>
    </row>
    <row r="22" spans="1:16" x14ac:dyDescent="0.25">
      <c r="B22" t="s">
        <v>380</v>
      </c>
      <c r="C22" t="s">
        <v>472</v>
      </c>
    </row>
    <row r="23" spans="1:16" x14ac:dyDescent="0.25">
      <c r="D23" t="s">
        <v>20</v>
      </c>
      <c r="F23" t="s">
        <v>291</v>
      </c>
      <c r="G23" t="s">
        <v>473</v>
      </c>
      <c r="H23" t="s">
        <v>474</v>
      </c>
      <c r="I23" s="3" t="s">
        <v>475</v>
      </c>
      <c r="J23" t="s">
        <v>476</v>
      </c>
      <c r="K23" t="s">
        <v>477</v>
      </c>
      <c r="O23" t="s">
        <v>478</v>
      </c>
    </row>
    <row r="24" spans="1:16" x14ac:dyDescent="0.25">
      <c r="D24" t="s">
        <v>146</v>
      </c>
      <c r="E24" t="s">
        <v>147</v>
      </c>
      <c r="F24" t="s">
        <v>288</v>
      </c>
      <c r="I24" s="3"/>
    </row>
    <row r="25" spans="1:16" x14ac:dyDescent="0.25">
      <c r="B25" t="s">
        <v>380</v>
      </c>
      <c r="C25" t="s">
        <v>479</v>
      </c>
      <c r="I25" s="3"/>
      <c r="P25" t="s">
        <v>480</v>
      </c>
    </row>
    <row r="26" spans="1:16" x14ac:dyDescent="0.25">
      <c r="D26" t="s">
        <v>481</v>
      </c>
      <c r="F26" t="s">
        <v>346</v>
      </c>
      <c r="I26" s="3"/>
      <c r="L26" t="s">
        <v>482</v>
      </c>
    </row>
    <row r="27" spans="1:16" x14ac:dyDescent="0.25">
      <c r="B27" t="s">
        <v>483</v>
      </c>
      <c r="I27" s="3"/>
      <c r="P27" t="s">
        <v>484</v>
      </c>
    </row>
    <row r="28" spans="1:16" x14ac:dyDescent="0.25">
      <c r="D28" t="s">
        <v>481</v>
      </c>
      <c r="F28" t="s">
        <v>346</v>
      </c>
      <c r="I28" s="3"/>
      <c r="L28" t="s">
        <v>485</v>
      </c>
    </row>
    <row r="29" spans="1:16" x14ac:dyDescent="0.25">
      <c r="B29" t="s">
        <v>381</v>
      </c>
      <c r="I29" s="3"/>
    </row>
    <row r="30" spans="1:16" x14ac:dyDescent="0.25">
      <c r="B30" t="s">
        <v>381</v>
      </c>
      <c r="I30" s="3"/>
    </row>
    <row r="31" spans="1:16" x14ac:dyDescent="0.25">
      <c r="B31" t="s">
        <v>380</v>
      </c>
      <c r="C31" t="s">
        <v>486</v>
      </c>
      <c r="I31" s="3"/>
    </row>
    <row r="32" spans="1:16" x14ac:dyDescent="0.25">
      <c r="D32" t="s">
        <v>20</v>
      </c>
      <c r="F32" t="s">
        <v>292</v>
      </c>
      <c r="G32" t="s">
        <v>487</v>
      </c>
      <c r="H32" t="s">
        <v>488</v>
      </c>
      <c r="I32" s="3" t="s">
        <v>489</v>
      </c>
      <c r="J32" t="s">
        <v>476</v>
      </c>
      <c r="K32" t="s">
        <v>477</v>
      </c>
      <c r="O32" t="s">
        <v>478</v>
      </c>
    </row>
    <row r="33" spans="1:17" x14ac:dyDescent="0.25">
      <c r="D33" t="s">
        <v>146</v>
      </c>
      <c r="E33" t="s">
        <v>147</v>
      </c>
      <c r="F33" t="s">
        <v>289</v>
      </c>
      <c r="I33" s="3"/>
    </row>
    <row r="34" spans="1:17" x14ac:dyDescent="0.25">
      <c r="B34" t="s">
        <v>380</v>
      </c>
      <c r="C34" t="s">
        <v>490</v>
      </c>
      <c r="I34" s="3"/>
      <c r="P34" t="s">
        <v>480</v>
      </c>
    </row>
    <row r="35" spans="1:17" x14ac:dyDescent="0.25">
      <c r="D35" t="s">
        <v>481</v>
      </c>
      <c r="F35" t="s">
        <v>348</v>
      </c>
      <c r="I35" s="3"/>
      <c r="L35" t="s">
        <v>491</v>
      </c>
    </row>
    <row r="36" spans="1:17" x14ac:dyDescent="0.25">
      <c r="B36" t="s">
        <v>483</v>
      </c>
      <c r="I36" s="3"/>
      <c r="P36" t="s">
        <v>484</v>
      </c>
    </row>
    <row r="37" spans="1:17" x14ac:dyDescent="0.25">
      <c r="D37" t="s">
        <v>481</v>
      </c>
      <c r="F37" t="s">
        <v>348</v>
      </c>
      <c r="I37" s="3"/>
      <c r="L37" t="s">
        <v>492</v>
      </c>
    </row>
    <row r="38" spans="1:17" x14ac:dyDescent="0.25">
      <c r="B38" t="s">
        <v>381</v>
      </c>
      <c r="I38" s="3"/>
    </row>
    <row r="39" spans="1:17" x14ac:dyDescent="0.25">
      <c r="B39" t="s">
        <v>381</v>
      </c>
      <c r="I39" s="3"/>
    </row>
    <row r="40" spans="1:17" x14ac:dyDescent="0.25">
      <c r="B40" t="s">
        <v>19</v>
      </c>
      <c r="I40" s="3"/>
    </row>
    <row r="41" spans="1:17" x14ac:dyDescent="0.25">
      <c r="A41" s="19"/>
      <c r="B41" t="s">
        <v>381</v>
      </c>
      <c r="I41" s="3"/>
    </row>
    <row r="42" spans="1:17" x14ac:dyDescent="0.25">
      <c r="A42" s="12"/>
      <c r="B42" t="s">
        <v>380</v>
      </c>
      <c r="C42" t="s">
        <v>650</v>
      </c>
      <c r="I42" s="3"/>
    </row>
    <row r="43" spans="1:17" x14ac:dyDescent="0.25">
      <c r="B43" t="s">
        <v>18</v>
      </c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</row>
    <row r="44" spans="1:17" x14ac:dyDescent="0.25">
      <c r="D44" t="s">
        <v>651</v>
      </c>
      <c r="G44" t="s">
        <v>652</v>
      </c>
      <c r="H44" t="s">
        <v>653</v>
      </c>
    </row>
    <row r="45" spans="1:17" x14ac:dyDescent="0.25">
      <c r="D45" t="s">
        <v>36</v>
      </c>
      <c r="E45" s="1" t="s">
        <v>35</v>
      </c>
      <c r="F45" s="1" t="s">
        <v>319</v>
      </c>
      <c r="G45" s="1" t="s">
        <v>654</v>
      </c>
      <c r="H45" s="1" t="s">
        <v>655</v>
      </c>
      <c r="I45" s="1"/>
      <c r="J45" s="1"/>
      <c r="K45" s="1"/>
      <c r="L45" s="1"/>
      <c r="M45" s="1"/>
      <c r="N45" s="1"/>
      <c r="O45" s="1"/>
      <c r="P45" s="1"/>
    </row>
    <row r="46" spans="1:17" x14ac:dyDescent="0.25">
      <c r="B46" t="s">
        <v>380</v>
      </c>
      <c r="C46" t="s">
        <v>656</v>
      </c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t="s">
        <v>657</v>
      </c>
    </row>
    <row r="47" spans="1:17" ht="16.7" customHeight="1" x14ac:dyDescent="0.25">
      <c r="D47" t="s">
        <v>311</v>
      </c>
      <c r="F47" s="1" t="s">
        <v>323</v>
      </c>
      <c r="G47" s="1" t="s">
        <v>658</v>
      </c>
      <c r="H47" s="1" t="s">
        <v>659</v>
      </c>
      <c r="I47" s="1"/>
      <c r="J47" s="1"/>
      <c r="K47" s="1"/>
      <c r="L47" s="1"/>
      <c r="M47" s="1"/>
      <c r="N47" s="1"/>
      <c r="O47" s="1"/>
      <c r="P47" s="1" t="s">
        <v>478</v>
      </c>
    </row>
    <row r="48" spans="1:17" ht="16.7" customHeight="1" x14ac:dyDescent="0.25">
      <c r="D48" t="s">
        <v>311</v>
      </c>
      <c r="F48" s="1" t="s">
        <v>321</v>
      </c>
      <c r="G48" s="1" t="s">
        <v>660</v>
      </c>
      <c r="H48" s="1" t="s">
        <v>661</v>
      </c>
      <c r="I48" s="1"/>
      <c r="J48" s="1"/>
      <c r="K48" s="1"/>
      <c r="L48" s="1"/>
      <c r="M48" s="1"/>
      <c r="N48" s="1"/>
      <c r="O48" s="1"/>
      <c r="P48" s="1" t="s">
        <v>478</v>
      </c>
    </row>
    <row r="49" spans="1:17" ht="16.7" customHeight="1" x14ac:dyDescent="0.25">
      <c r="B49" t="s">
        <v>381</v>
      </c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</row>
    <row r="50" spans="1:17" x14ac:dyDescent="0.25">
      <c r="D50" t="s">
        <v>36</v>
      </c>
      <c r="E50" t="s">
        <v>37</v>
      </c>
      <c r="F50" s="1" t="s">
        <v>320</v>
      </c>
      <c r="G50" s="1" t="s">
        <v>662</v>
      </c>
      <c r="H50" s="1" t="s">
        <v>663</v>
      </c>
      <c r="I50" s="1"/>
      <c r="J50" s="1"/>
      <c r="K50" s="1"/>
      <c r="L50" s="1"/>
      <c r="M50" s="1"/>
      <c r="N50" s="1"/>
      <c r="O50" s="1"/>
      <c r="P50" s="1"/>
    </row>
    <row r="51" spans="1:17" ht="16.7" customHeight="1" x14ac:dyDescent="0.25">
      <c r="B51" t="s">
        <v>19</v>
      </c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</row>
    <row r="52" spans="1:17" x14ac:dyDescent="0.25">
      <c r="B52" t="s">
        <v>381</v>
      </c>
      <c r="I52" s="3"/>
    </row>
    <row r="53" spans="1:17" x14ac:dyDescent="0.25">
      <c r="B53" t="s">
        <v>380</v>
      </c>
      <c r="C53" t="s">
        <v>664</v>
      </c>
      <c r="I53" s="3"/>
    </row>
    <row r="54" spans="1:17" x14ac:dyDescent="0.25">
      <c r="B54" t="s">
        <v>18</v>
      </c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</row>
    <row r="55" spans="1:17" x14ac:dyDescent="0.25">
      <c r="D55" t="s">
        <v>651</v>
      </c>
      <c r="F55" s="1"/>
      <c r="G55" s="1" t="s">
        <v>665</v>
      </c>
      <c r="H55" s="1" t="s">
        <v>666</v>
      </c>
      <c r="I55" s="1"/>
      <c r="J55" s="1"/>
      <c r="K55" s="1"/>
      <c r="L55" s="1"/>
      <c r="M55" s="1"/>
      <c r="N55" s="1"/>
      <c r="O55" s="1"/>
      <c r="P55" s="1"/>
    </row>
    <row r="56" spans="1:17" x14ac:dyDescent="0.25">
      <c r="D56" t="s">
        <v>9</v>
      </c>
      <c r="E56" s="1" t="s">
        <v>29</v>
      </c>
      <c r="F56" s="1" t="s">
        <v>318</v>
      </c>
      <c r="G56" s="1" t="s">
        <v>667</v>
      </c>
      <c r="H56" s="1" t="s">
        <v>668</v>
      </c>
      <c r="I56" s="1"/>
      <c r="J56" s="1"/>
      <c r="K56" s="1"/>
      <c r="L56" s="1"/>
      <c r="M56" s="1"/>
      <c r="N56" s="1"/>
      <c r="O56" s="1"/>
      <c r="P56" s="1"/>
    </row>
    <row r="57" spans="1:17" x14ac:dyDescent="0.25">
      <c r="B57" t="s">
        <v>380</v>
      </c>
      <c r="C57" t="s">
        <v>669</v>
      </c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t="s">
        <v>657</v>
      </c>
    </row>
    <row r="58" spans="1:17" x14ac:dyDescent="0.25">
      <c r="D58" t="s">
        <v>311</v>
      </c>
      <c r="F58" s="1" t="s">
        <v>312</v>
      </c>
      <c r="G58" s="1" t="s">
        <v>658</v>
      </c>
      <c r="H58" s="1" t="s">
        <v>659</v>
      </c>
      <c r="I58" s="1"/>
      <c r="J58" s="1"/>
      <c r="K58" s="1"/>
      <c r="L58" s="1"/>
      <c r="M58" s="1"/>
      <c r="N58" s="1"/>
      <c r="O58" s="1"/>
      <c r="P58" s="1" t="s">
        <v>478</v>
      </c>
    </row>
    <row r="59" spans="1:17" x14ac:dyDescent="0.25">
      <c r="D59" t="s">
        <v>311</v>
      </c>
      <c r="F59" s="1" t="s">
        <v>310</v>
      </c>
      <c r="G59" s="1" t="s">
        <v>660</v>
      </c>
      <c r="H59" s="1" t="s">
        <v>670</v>
      </c>
      <c r="I59" s="1"/>
      <c r="J59" s="1"/>
      <c r="K59" s="1"/>
      <c r="L59" s="1"/>
      <c r="M59" s="1"/>
      <c r="N59" s="1"/>
      <c r="O59" s="1"/>
      <c r="P59" s="1" t="s">
        <v>478</v>
      </c>
    </row>
    <row r="60" spans="1:17" x14ac:dyDescent="0.25">
      <c r="B60" t="s">
        <v>381</v>
      </c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</row>
    <row r="61" spans="1:17" x14ac:dyDescent="0.25">
      <c r="D61" t="s">
        <v>36</v>
      </c>
      <c r="E61" t="s">
        <v>37</v>
      </c>
      <c r="F61" s="1" t="s">
        <v>322</v>
      </c>
      <c r="G61" s="1" t="s">
        <v>662</v>
      </c>
      <c r="H61" s="1" t="s">
        <v>663</v>
      </c>
      <c r="I61" s="1"/>
      <c r="J61" s="1"/>
      <c r="K61" s="1"/>
      <c r="L61" s="1"/>
      <c r="M61" s="1"/>
      <c r="N61" s="1"/>
      <c r="O61" s="1"/>
      <c r="P61" s="1"/>
    </row>
    <row r="62" spans="1:17" x14ac:dyDescent="0.25">
      <c r="B62" t="s">
        <v>19</v>
      </c>
    </row>
    <row r="63" spans="1:17" x14ac:dyDescent="0.25">
      <c r="A63" s="12"/>
      <c r="B63" t="s">
        <v>381</v>
      </c>
    </row>
    <row r="64" spans="1:17" ht="16.7" customHeight="1" x14ac:dyDescent="0.25">
      <c r="A64" s="24"/>
      <c r="B64" t="s">
        <v>380</v>
      </c>
      <c r="C64" t="s">
        <v>671</v>
      </c>
    </row>
    <row r="65" spans="1:17" ht="16.7" customHeight="1" x14ac:dyDescent="0.25">
      <c r="B65" t="s">
        <v>18</v>
      </c>
    </row>
    <row r="66" spans="1:17" x14ac:dyDescent="0.25">
      <c r="D66" t="s">
        <v>9</v>
      </c>
      <c r="E66" t="s">
        <v>30</v>
      </c>
      <c r="F66" t="s">
        <v>424</v>
      </c>
      <c r="G66" t="s">
        <v>495</v>
      </c>
      <c r="H66" t="s">
        <v>496</v>
      </c>
    </row>
    <row r="67" spans="1:17" x14ac:dyDescent="0.25">
      <c r="B67" t="s">
        <v>380</v>
      </c>
      <c r="C67" t="s">
        <v>497</v>
      </c>
      <c r="Q67" t="s">
        <v>498</v>
      </c>
    </row>
    <row r="68" spans="1:17" x14ac:dyDescent="0.25">
      <c r="D68" t="s">
        <v>9</v>
      </c>
      <c r="E68" t="s">
        <v>29</v>
      </c>
      <c r="F68" t="s">
        <v>333</v>
      </c>
      <c r="G68" t="s">
        <v>499</v>
      </c>
      <c r="H68" t="s">
        <v>500</v>
      </c>
    </row>
    <row r="69" spans="1:17" x14ac:dyDescent="0.25">
      <c r="B69" t="s">
        <v>381</v>
      </c>
    </row>
    <row r="70" spans="1:17" ht="16.7" customHeight="1" x14ac:dyDescent="0.25">
      <c r="B70" t="s">
        <v>19</v>
      </c>
    </row>
    <row r="71" spans="1:17" ht="16.7" customHeight="1" x14ac:dyDescent="0.25">
      <c r="A71" s="26"/>
      <c r="B71" t="s">
        <v>380</v>
      </c>
      <c r="C71" t="s">
        <v>497</v>
      </c>
    </row>
    <row r="72" spans="1:17" x14ac:dyDescent="0.25">
      <c r="B72" t="s">
        <v>18</v>
      </c>
    </row>
    <row r="73" spans="1:17" x14ac:dyDescent="0.25">
      <c r="D73" t="s">
        <v>481</v>
      </c>
      <c r="F73" t="s">
        <v>648</v>
      </c>
      <c r="L73" t="s">
        <v>649</v>
      </c>
    </row>
    <row r="74" spans="1:17" x14ac:dyDescent="0.25">
      <c r="D74" t="s">
        <v>50</v>
      </c>
      <c r="F74" s="1" t="s">
        <v>270</v>
      </c>
      <c r="G74" s="1" t="s">
        <v>501</v>
      </c>
      <c r="H74" s="1" t="s">
        <v>502</v>
      </c>
      <c r="I74" s="1" t="s">
        <v>503</v>
      </c>
      <c r="J74" s="1" t="s">
        <v>504</v>
      </c>
      <c r="K74" s="1" t="s">
        <v>505</v>
      </c>
      <c r="L74" s="1"/>
      <c r="M74" s="1"/>
      <c r="N74" s="1"/>
      <c r="O74" s="1"/>
      <c r="P74" s="1"/>
      <c r="Q74" s="1"/>
    </row>
    <row r="75" spans="1:17" x14ac:dyDescent="0.25">
      <c r="D75" t="s">
        <v>146</v>
      </c>
      <c r="E75" t="s">
        <v>91</v>
      </c>
      <c r="F75" s="1" t="s">
        <v>93</v>
      </c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</row>
    <row r="76" spans="1:17" x14ac:dyDescent="0.25">
      <c r="B76" t="s">
        <v>380</v>
      </c>
      <c r="C76" t="s">
        <v>506</v>
      </c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 t="s">
        <v>507</v>
      </c>
    </row>
    <row r="77" spans="1:17" x14ac:dyDescent="0.25">
      <c r="D77" t="s">
        <v>481</v>
      </c>
      <c r="F77" s="1" t="s">
        <v>350</v>
      </c>
      <c r="G77" s="1"/>
      <c r="H77" s="1"/>
      <c r="I77" s="1"/>
      <c r="J77" s="1"/>
      <c r="K77" s="1"/>
      <c r="L77" s="1" t="s">
        <v>508</v>
      </c>
      <c r="M77" s="1"/>
      <c r="N77" s="1"/>
      <c r="O77" s="1"/>
      <c r="P77" s="1"/>
      <c r="Q77" s="1"/>
    </row>
    <row r="78" spans="1:17" x14ac:dyDescent="0.25">
      <c r="B78" t="s">
        <v>483</v>
      </c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 t="s">
        <v>509</v>
      </c>
    </row>
    <row r="79" spans="1:17" x14ac:dyDescent="0.25">
      <c r="D79" t="s">
        <v>481</v>
      </c>
      <c r="F79" s="1" t="s">
        <v>350</v>
      </c>
      <c r="G79" s="1"/>
      <c r="H79" s="1"/>
      <c r="I79" s="1"/>
      <c r="J79" s="1"/>
      <c r="K79" s="1"/>
      <c r="L79" s="1" t="s">
        <v>510</v>
      </c>
      <c r="M79" s="1"/>
      <c r="N79" s="1"/>
      <c r="O79" s="1"/>
      <c r="P79" s="1"/>
      <c r="Q79" s="1"/>
    </row>
    <row r="80" spans="1:17" x14ac:dyDescent="0.25">
      <c r="B80" t="s">
        <v>381</v>
      </c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</row>
    <row r="81" spans="2:17" x14ac:dyDescent="0.25">
      <c r="D81" t="s">
        <v>50</v>
      </c>
      <c r="F81" s="1" t="s">
        <v>271</v>
      </c>
      <c r="G81" s="1" t="s">
        <v>511</v>
      </c>
      <c r="H81" s="1" t="s">
        <v>512</v>
      </c>
      <c r="I81" s="1" t="s">
        <v>513</v>
      </c>
      <c r="J81" s="1" t="s">
        <v>504</v>
      </c>
      <c r="K81" s="1" t="s">
        <v>505</v>
      </c>
      <c r="L81" s="1"/>
      <c r="M81" s="1"/>
      <c r="N81" s="1"/>
      <c r="O81" s="1"/>
      <c r="P81" s="1"/>
      <c r="Q81" s="1"/>
    </row>
    <row r="82" spans="2:17" x14ac:dyDescent="0.25">
      <c r="D82" t="s">
        <v>146</v>
      </c>
      <c r="E82" t="s">
        <v>190</v>
      </c>
      <c r="F82" t="s">
        <v>98</v>
      </c>
    </row>
    <row r="83" spans="2:17" x14ac:dyDescent="0.25">
      <c r="B83" t="s">
        <v>380</v>
      </c>
      <c r="C83" t="s">
        <v>514</v>
      </c>
      <c r="Q83" t="s">
        <v>515</v>
      </c>
    </row>
    <row r="84" spans="2:17" x14ac:dyDescent="0.25">
      <c r="D84" t="s">
        <v>481</v>
      </c>
      <c r="F84" s="1" t="s">
        <v>271</v>
      </c>
      <c r="G84" s="1"/>
      <c r="H84" s="1"/>
      <c r="J84" s="1"/>
      <c r="K84" s="1"/>
      <c r="L84" s="1" t="s">
        <v>510</v>
      </c>
      <c r="M84" s="1"/>
      <c r="N84" s="1"/>
      <c r="O84" s="1"/>
      <c r="P84" s="1"/>
      <c r="Q84" s="1"/>
    </row>
    <row r="85" spans="2:17" x14ac:dyDescent="0.25">
      <c r="B85" t="s">
        <v>381</v>
      </c>
      <c r="F85" s="1"/>
      <c r="G85" s="1"/>
      <c r="H85" s="1"/>
      <c r="J85" s="1"/>
      <c r="K85" s="1"/>
      <c r="L85" s="1"/>
      <c r="M85" s="1"/>
      <c r="N85" s="1"/>
      <c r="O85" s="1"/>
      <c r="P85" s="1"/>
      <c r="Q85" s="1"/>
    </row>
    <row r="86" spans="2:17" x14ac:dyDescent="0.25">
      <c r="B86" t="s">
        <v>380</v>
      </c>
      <c r="C86" t="s">
        <v>516</v>
      </c>
      <c r="F86" s="1"/>
      <c r="G86" s="1"/>
      <c r="H86" s="1"/>
      <c r="J86" s="1"/>
      <c r="K86" s="1"/>
      <c r="L86" s="1"/>
      <c r="M86" s="1"/>
      <c r="N86" s="1"/>
      <c r="O86" s="1"/>
      <c r="P86" s="1"/>
      <c r="Q86" s="1" t="s">
        <v>507</v>
      </c>
    </row>
    <row r="87" spans="2:17" x14ac:dyDescent="0.25">
      <c r="D87" t="s">
        <v>481</v>
      </c>
      <c r="F87" s="1" t="s">
        <v>338</v>
      </c>
      <c r="G87" s="1"/>
      <c r="H87" s="1"/>
      <c r="J87" s="1"/>
      <c r="K87" s="1"/>
      <c r="L87" s="1" t="s">
        <v>517</v>
      </c>
      <c r="M87" s="1"/>
      <c r="N87" s="1"/>
      <c r="O87" s="1"/>
      <c r="P87" s="1"/>
      <c r="Q87" s="1"/>
    </row>
    <row r="88" spans="2:17" x14ac:dyDescent="0.25">
      <c r="B88" t="s">
        <v>483</v>
      </c>
      <c r="F88" s="1"/>
      <c r="G88" s="1"/>
      <c r="H88" s="1"/>
      <c r="J88" s="1"/>
      <c r="K88" s="1"/>
      <c r="L88" s="1"/>
      <c r="M88" s="1"/>
      <c r="N88" s="1"/>
      <c r="O88" s="1"/>
      <c r="P88" s="1"/>
      <c r="Q88" s="1" t="s">
        <v>509</v>
      </c>
    </row>
    <row r="89" spans="2:17" x14ac:dyDescent="0.25">
      <c r="D89" t="s">
        <v>481</v>
      </c>
      <c r="F89" s="1" t="s">
        <v>338</v>
      </c>
      <c r="G89" s="1"/>
      <c r="H89" s="1"/>
      <c r="J89" s="1"/>
      <c r="K89" s="1"/>
      <c r="L89" s="1" t="s">
        <v>518</v>
      </c>
      <c r="M89" s="1"/>
      <c r="N89" s="1"/>
      <c r="O89" s="1"/>
      <c r="P89" s="1"/>
    </row>
    <row r="90" spans="2:17" x14ac:dyDescent="0.25">
      <c r="B90" t="s">
        <v>381</v>
      </c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</row>
    <row r="91" spans="2:17" x14ac:dyDescent="0.25">
      <c r="B91" t="s">
        <v>19</v>
      </c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</row>
    <row r="92" spans="2:17" x14ac:dyDescent="0.25">
      <c r="B92" t="s">
        <v>18</v>
      </c>
    </row>
    <row r="93" spans="2:17" x14ac:dyDescent="0.25">
      <c r="D93" t="s">
        <v>50</v>
      </c>
      <c r="F93" s="1" t="s">
        <v>272</v>
      </c>
      <c r="G93" s="1" t="s">
        <v>519</v>
      </c>
      <c r="H93" s="1" t="s">
        <v>520</v>
      </c>
      <c r="I93" s="1" t="s">
        <v>521</v>
      </c>
      <c r="J93" s="1" t="s">
        <v>504</v>
      </c>
      <c r="K93" s="1" t="s">
        <v>505</v>
      </c>
      <c r="L93" s="1"/>
      <c r="M93" s="1"/>
      <c r="N93" s="1"/>
      <c r="O93" s="1"/>
      <c r="P93" s="1"/>
      <c r="Q93" s="1"/>
    </row>
    <row r="94" spans="2:17" x14ac:dyDescent="0.25">
      <c r="D94" t="s">
        <v>146</v>
      </c>
      <c r="E94" t="s">
        <v>91</v>
      </c>
      <c r="F94" s="1" t="s">
        <v>94</v>
      </c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</row>
    <row r="95" spans="2:17" x14ac:dyDescent="0.25">
      <c r="B95" t="s">
        <v>380</v>
      </c>
      <c r="C95" t="s">
        <v>522</v>
      </c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 t="s">
        <v>507</v>
      </c>
    </row>
    <row r="96" spans="2:17" x14ac:dyDescent="0.25">
      <c r="D96" t="s">
        <v>481</v>
      </c>
      <c r="F96" s="1" t="s">
        <v>358</v>
      </c>
      <c r="G96" s="1"/>
      <c r="H96" s="1"/>
      <c r="I96" s="1"/>
      <c r="J96" s="1"/>
      <c r="K96" s="1"/>
      <c r="L96" s="1" t="s">
        <v>523</v>
      </c>
      <c r="M96" s="1"/>
      <c r="N96" s="1"/>
      <c r="O96" s="1"/>
      <c r="P96" s="1"/>
      <c r="Q96" s="1"/>
    </row>
    <row r="97" spans="2:17" x14ac:dyDescent="0.25">
      <c r="B97" t="s">
        <v>483</v>
      </c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 t="s">
        <v>509</v>
      </c>
    </row>
    <row r="98" spans="2:17" x14ac:dyDescent="0.25">
      <c r="D98" t="s">
        <v>481</v>
      </c>
      <c r="F98" s="1" t="s">
        <v>358</v>
      </c>
      <c r="G98" s="1"/>
      <c r="H98" s="1"/>
      <c r="I98" s="1"/>
      <c r="J98" s="1"/>
      <c r="K98" s="1"/>
      <c r="L98" s="1" t="s">
        <v>524</v>
      </c>
      <c r="M98" s="1"/>
      <c r="N98" s="1"/>
      <c r="O98" s="1"/>
      <c r="P98" s="1"/>
      <c r="Q98" s="1"/>
    </row>
    <row r="99" spans="2:17" x14ac:dyDescent="0.25">
      <c r="B99" t="s">
        <v>381</v>
      </c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</row>
    <row r="100" spans="2:17" x14ac:dyDescent="0.25">
      <c r="D100" t="s">
        <v>50</v>
      </c>
      <c r="F100" s="1" t="s">
        <v>273</v>
      </c>
      <c r="G100" s="1" t="s">
        <v>525</v>
      </c>
      <c r="H100" s="1" t="s">
        <v>526</v>
      </c>
      <c r="I100" s="1" t="s">
        <v>527</v>
      </c>
      <c r="J100" s="1" t="s">
        <v>528</v>
      </c>
      <c r="K100" s="1" t="s">
        <v>529</v>
      </c>
      <c r="L100" s="1"/>
      <c r="M100" s="1"/>
      <c r="N100" s="1"/>
      <c r="O100" s="1"/>
      <c r="P100" s="1"/>
      <c r="Q100" s="1"/>
    </row>
    <row r="101" spans="2:17" x14ac:dyDescent="0.25">
      <c r="D101" t="s">
        <v>146</v>
      </c>
      <c r="E101" t="s">
        <v>185</v>
      </c>
      <c r="F101" s="1" t="s">
        <v>99</v>
      </c>
    </row>
    <row r="102" spans="2:17" x14ac:dyDescent="0.25">
      <c r="B102" t="s">
        <v>380</v>
      </c>
      <c r="C102" t="s">
        <v>530</v>
      </c>
      <c r="Q102" t="s">
        <v>531</v>
      </c>
    </row>
    <row r="103" spans="2:17" x14ac:dyDescent="0.25">
      <c r="D103" t="s">
        <v>481</v>
      </c>
      <c r="F103" s="1" t="s">
        <v>273</v>
      </c>
      <c r="G103" s="1"/>
      <c r="H103" s="1"/>
      <c r="J103" s="1"/>
      <c r="K103" s="1"/>
      <c r="L103" s="1" t="s">
        <v>524</v>
      </c>
      <c r="M103" s="1"/>
      <c r="N103" s="1"/>
      <c r="O103" s="1"/>
      <c r="P103" s="1"/>
      <c r="Q103" s="1"/>
    </row>
    <row r="104" spans="2:17" x14ac:dyDescent="0.25">
      <c r="B104" t="s">
        <v>381</v>
      </c>
      <c r="F104" s="1"/>
      <c r="G104" s="1"/>
      <c r="H104" s="1"/>
      <c r="J104" s="1"/>
      <c r="K104" s="1"/>
      <c r="L104" s="1"/>
      <c r="M104" s="1"/>
      <c r="N104" s="1"/>
      <c r="O104" s="1"/>
      <c r="P104" s="1"/>
      <c r="Q104" s="1"/>
    </row>
    <row r="105" spans="2:17" x14ac:dyDescent="0.25">
      <c r="B105" t="s">
        <v>380</v>
      </c>
      <c r="C105" t="s">
        <v>532</v>
      </c>
      <c r="F105" s="1"/>
      <c r="G105" s="1"/>
      <c r="H105" s="1"/>
      <c r="J105" s="1"/>
      <c r="K105" s="1"/>
      <c r="L105" s="1"/>
      <c r="M105" s="1"/>
      <c r="N105" s="1"/>
      <c r="O105" s="1"/>
      <c r="P105" s="1"/>
      <c r="Q105" s="1" t="s">
        <v>507</v>
      </c>
    </row>
    <row r="106" spans="2:17" x14ac:dyDescent="0.25">
      <c r="D106" t="s">
        <v>481</v>
      </c>
      <c r="F106" s="1" t="s">
        <v>352</v>
      </c>
      <c r="G106" s="1"/>
      <c r="H106" s="1"/>
      <c r="J106" s="1"/>
      <c r="K106" s="1"/>
      <c r="L106" s="1" t="s">
        <v>533</v>
      </c>
      <c r="M106" s="1"/>
      <c r="N106" s="1"/>
      <c r="O106" s="1"/>
      <c r="P106" s="1"/>
      <c r="Q106" s="1"/>
    </row>
    <row r="107" spans="2:17" x14ac:dyDescent="0.25">
      <c r="B107" t="s">
        <v>483</v>
      </c>
      <c r="F107" s="1"/>
      <c r="G107" s="1"/>
      <c r="H107" s="1"/>
      <c r="J107" s="1"/>
      <c r="K107" s="1"/>
      <c r="L107" s="1"/>
      <c r="M107" s="1"/>
      <c r="N107" s="1"/>
      <c r="O107" s="1"/>
      <c r="P107" s="1"/>
      <c r="Q107" s="1" t="s">
        <v>509</v>
      </c>
    </row>
    <row r="108" spans="2:17" x14ac:dyDescent="0.25">
      <c r="D108" t="s">
        <v>481</v>
      </c>
      <c r="F108" s="1" t="s">
        <v>352</v>
      </c>
      <c r="G108" s="1"/>
      <c r="H108" s="1"/>
      <c r="J108" s="1"/>
      <c r="K108" s="1"/>
      <c r="L108" s="1" t="s">
        <v>534</v>
      </c>
      <c r="M108" s="1"/>
      <c r="N108" s="1"/>
      <c r="O108" s="1"/>
      <c r="P108" s="1"/>
      <c r="Q108" s="1"/>
    </row>
    <row r="109" spans="2:17" x14ac:dyDescent="0.25">
      <c r="B109" t="s">
        <v>381</v>
      </c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</row>
    <row r="110" spans="2:17" x14ac:dyDescent="0.25">
      <c r="D110" t="s">
        <v>50</v>
      </c>
      <c r="F110" s="1" t="s">
        <v>274</v>
      </c>
      <c r="G110" s="1" t="s">
        <v>535</v>
      </c>
      <c r="H110" s="1" t="s">
        <v>536</v>
      </c>
      <c r="I110" s="1" t="s">
        <v>537</v>
      </c>
      <c r="J110" s="1" t="s">
        <v>504</v>
      </c>
      <c r="K110" s="1" t="s">
        <v>505</v>
      </c>
      <c r="L110" s="1"/>
      <c r="M110" s="1"/>
      <c r="N110" s="1"/>
      <c r="O110" s="1"/>
      <c r="P110" s="1"/>
    </row>
    <row r="111" spans="2:17" x14ac:dyDescent="0.25">
      <c r="D111" t="s">
        <v>146</v>
      </c>
      <c r="E111" t="s">
        <v>185</v>
      </c>
      <c r="F111" s="1" t="s">
        <v>102</v>
      </c>
    </row>
    <row r="112" spans="2:17" x14ac:dyDescent="0.25">
      <c r="B112" t="s">
        <v>380</v>
      </c>
      <c r="C112" t="s">
        <v>538</v>
      </c>
      <c r="Q112" t="s">
        <v>531</v>
      </c>
    </row>
    <row r="113" spans="2:17" x14ac:dyDescent="0.25">
      <c r="D113" t="s">
        <v>481</v>
      </c>
      <c r="F113" s="1" t="s">
        <v>274</v>
      </c>
      <c r="G113" s="1"/>
      <c r="H113" s="1"/>
      <c r="J113" s="1"/>
      <c r="K113" s="1"/>
      <c r="L113" s="1" t="s">
        <v>524</v>
      </c>
      <c r="M113" s="1"/>
      <c r="N113" s="1"/>
      <c r="O113" s="1"/>
      <c r="P113" s="1"/>
      <c r="Q113" s="1"/>
    </row>
    <row r="114" spans="2:17" x14ac:dyDescent="0.25">
      <c r="B114" t="s">
        <v>381</v>
      </c>
      <c r="F114" s="1"/>
      <c r="G114" s="1"/>
      <c r="H114" s="1"/>
      <c r="J114" s="1"/>
      <c r="K114" s="1"/>
      <c r="L114" s="1"/>
      <c r="M114" s="1"/>
      <c r="N114" s="1"/>
      <c r="O114" s="1"/>
      <c r="P114" s="1"/>
      <c r="Q114" s="1"/>
    </row>
    <row r="115" spans="2:17" x14ac:dyDescent="0.25">
      <c r="B115" t="s">
        <v>380</v>
      </c>
      <c r="C115" t="s">
        <v>539</v>
      </c>
      <c r="F115" s="1"/>
      <c r="G115" s="1"/>
      <c r="H115" s="1"/>
      <c r="J115" s="1"/>
      <c r="K115" s="1"/>
      <c r="L115" s="1"/>
      <c r="M115" s="1"/>
      <c r="N115" s="1"/>
      <c r="O115" s="1"/>
      <c r="P115" s="1"/>
      <c r="Q115" s="1" t="s">
        <v>507</v>
      </c>
    </row>
    <row r="116" spans="2:17" x14ac:dyDescent="0.25">
      <c r="D116" t="s">
        <v>481</v>
      </c>
      <c r="F116" s="1" t="s">
        <v>355</v>
      </c>
      <c r="G116" s="1"/>
      <c r="H116" s="1"/>
      <c r="J116" s="1"/>
      <c r="K116" s="1"/>
      <c r="L116" s="1" t="s">
        <v>540</v>
      </c>
      <c r="M116" s="1"/>
      <c r="N116" s="1"/>
      <c r="O116" s="1"/>
      <c r="P116" s="1"/>
      <c r="Q116" s="1"/>
    </row>
    <row r="117" spans="2:17" x14ac:dyDescent="0.25">
      <c r="B117" t="s">
        <v>483</v>
      </c>
      <c r="F117" s="1"/>
      <c r="G117" s="1"/>
      <c r="H117" s="1"/>
      <c r="J117" s="1"/>
      <c r="K117" s="1"/>
      <c r="L117" s="1"/>
      <c r="M117" s="1"/>
      <c r="N117" s="1"/>
      <c r="O117" s="1"/>
      <c r="P117" s="1"/>
      <c r="Q117" s="1" t="s">
        <v>509</v>
      </c>
    </row>
    <row r="118" spans="2:17" x14ac:dyDescent="0.25">
      <c r="D118" t="s">
        <v>481</v>
      </c>
      <c r="F118" s="1" t="s">
        <v>355</v>
      </c>
      <c r="G118" s="1"/>
      <c r="H118" s="1"/>
      <c r="J118" s="1"/>
      <c r="K118" s="1"/>
      <c r="L118" s="1" t="s">
        <v>541</v>
      </c>
      <c r="M118" s="1"/>
      <c r="N118" s="1"/>
      <c r="O118" s="1"/>
      <c r="P118" s="1"/>
      <c r="Q118" s="1"/>
    </row>
    <row r="119" spans="2:17" x14ac:dyDescent="0.25">
      <c r="B119" t="s">
        <v>381</v>
      </c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</row>
    <row r="120" spans="2:17" x14ac:dyDescent="0.25">
      <c r="D120" t="s">
        <v>50</v>
      </c>
      <c r="F120" s="1" t="s">
        <v>275</v>
      </c>
      <c r="G120" s="1" t="s">
        <v>542</v>
      </c>
      <c r="H120" s="1" t="s">
        <v>543</v>
      </c>
      <c r="I120" s="1" t="s">
        <v>544</v>
      </c>
      <c r="J120" s="1" t="s">
        <v>504</v>
      </c>
      <c r="K120" s="1" t="s">
        <v>505</v>
      </c>
      <c r="L120" s="1"/>
      <c r="M120" s="1"/>
      <c r="N120" s="1"/>
      <c r="O120" s="1"/>
      <c r="P120" s="1"/>
    </row>
    <row r="121" spans="2:17" x14ac:dyDescent="0.25">
      <c r="D121" t="s">
        <v>146</v>
      </c>
      <c r="E121" t="s">
        <v>185</v>
      </c>
      <c r="F121" s="1" t="s">
        <v>105</v>
      </c>
    </row>
    <row r="122" spans="2:17" x14ac:dyDescent="0.25">
      <c r="B122" t="s">
        <v>380</v>
      </c>
      <c r="C122" t="s">
        <v>545</v>
      </c>
      <c r="Q122" t="s">
        <v>531</v>
      </c>
    </row>
    <row r="123" spans="2:17" x14ac:dyDescent="0.25">
      <c r="D123" t="s">
        <v>481</v>
      </c>
      <c r="F123" s="1" t="s">
        <v>275</v>
      </c>
      <c r="G123" s="1"/>
      <c r="H123" s="1"/>
      <c r="J123" s="1"/>
      <c r="K123" s="1"/>
      <c r="L123" s="1" t="s">
        <v>524</v>
      </c>
      <c r="M123" s="1"/>
      <c r="N123" s="1"/>
      <c r="O123" s="1"/>
      <c r="P123" s="1"/>
      <c r="Q123" s="1"/>
    </row>
    <row r="124" spans="2:17" x14ac:dyDescent="0.25">
      <c r="B124" t="s">
        <v>381</v>
      </c>
      <c r="F124" s="1"/>
      <c r="G124" s="1"/>
      <c r="H124" s="1"/>
      <c r="J124" s="1"/>
      <c r="K124" s="1"/>
      <c r="L124" s="1"/>
      <c r="M124" s="1"/>
      <c r="N124" s="1"/>
      <c r="O124" s="1"/>
      <c r="P124" s="1"/>
      <c r="Q124" s="1"/>
    </row>
    <row r="125" spans="2:17" x14ac:dyDescent="0.25">
      <c r="B125" t="s">
        <v>380</v>
      </c>
      <c r="C125" t="s">
        <v>546</v>
      </c>
      <c r="F125" s="1"/>
      <c r="G125" s="1"/>
      <c r="H125" s="1"/>
      <c r="J125" s="1"/>
      <c r="K125" s="1"/>
      <c r="L125" s="1"/>
      <c r="M125" s="1"/>
      <c r="N125" s="1"/>
      <c r="O125" s="1"/>
      <c r="P125" s="1"/>
      <c r="Q125" s="1" t="s">
        <v>507</v>
      </c>
    </row>
    <row r="126" spans="2:17" x14ac:dyDescent="0.25">
      <c r="D126" t="s">
        <v>481</v>
      </c>
      <c r="F126" s="1" t="s">
        <v>340</v>
      </c>
      <c r="G126" s="1"/>
      <c r="H126" s="1"/>
      <c r="J126" s="1"/>
      <c r="K126" s="1"/>
      <c r="L126" s="1" t="s">
        <v>547</v>
      </c>
      <c r="M126" s="1"/>
      <c r="N126" s="1"/>
      <c r="O126" s="1"/>
      <c r="P126" s="1"/>
      <c r="Q126" s="1"/>
    </row>
    <row r="127" spans="2:17" x14ac:dyDescent="0.25">
      <c r="B127" t="s">
        <v>483</v>
      </c>
      <c r="F127" s="1"/>
      <c r="G127" s="1"/>
      <c r="H127" s="1"/>
      <c r="J127" s="1"/>
      <c r="K127" s="1"/>
      <c r="L127" s="1"/>
      <c r="M127" s="1"/>
      <c r="N127" s="1"/>
      <c r="O127" s="1"/>
      <c r="P127" s="1"/>
      <c r="Q127" s="1" t="s">
        <v>509</v>
      </c>
    </row>
    <row r="128" spans="2:17" x14ac:dyDescent="0.25">
      <c r="D128" t="s">
        <v>481</v>
      </c>
      <c r="F128" s="1" t="s">
        <v>340</v>
      </c>
      <c r="G128" s="1"/>
      <c r="H128" s="1"/>
      <c r="J128" s="1"/>
      <c r="K128" s="1"/>
      <c r="L128" s="1" t="s">
        <v>548</v>
      </c>
      <c r="M128" s="1"/>
      <c r="N128" s="1"/>
      <c r="O128" s="1"/>
      <c r="P128" s="1"/>
      <c r="Q128" s="1"/>
    </row>
    <row r="129" spans="2:17" x14ac:dyDescent="0.25">
      <c r="B129" t="s">
        <v>381</v>
      </c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</row>
    <row r="130" spans="2:17" x14ac:dyDescent="0.25">
      <c r="B130" t="s">
        <v>19</v>
      </c>
    </row>
    <row r="131" spans="2:17" x14ac:dyDescent="0.25">
      <c r="B131" t="s">
        <v>18</v>
      </c>
    </row>
    <row r="132" spans="2:17" x14ac:dyDescent="0.25">
      <c r="D132" t="s">
        <v>50</v>
      </c>
      <c r="F132" s="1" t="s">
        <v>276</v>
      </c>
      <c r="G132" s="1" t="s">
        <v>549</v>
      </c>
      <c r="H132" s="1" t="s">
        <v>550</v>
      </c>
      <c r="I132" s="1" t="s">
        <v>551</v>
      </c>
      <c r="J132" s="1" t="s">
        <v>552</v>
      </c>
      <c r="K132" s="1" t="s">
        <v>553</v>
      </c>
      <c r="L132" s="1"/>
      <c r="M132" s="1"/>
      <c r="N132" s="1"/>
      <c r="O132" s="1"/>
      <c r="P132" s="1"/>
      <c r="Q132" s="1"/>
    </row>
    <row r="133" spans="2:17" x14ac:dyDescent="0.25">
      <c r="D133" t="s">
        <v>146</v>
      </c>
      <c r="E133" t="s">
        <v>91</v>
      </c>
      <c r="F133" s="1" t="s">
        <v>95</v>
      </c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</row>
    <row r="134" spans="2:17" x14ac:dyDescent="0.25">
      <c r="B134" t="s">
        <v>380</v>
      </c>
      <c r="C134" t="s">
        <v>554</v>
      </c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 t="s">
        <v>507</v>
      </c>
    </row>
    <row r="135" spans="2:17" x14ac:dyDescent="0.25">
      <c r="D135" t="s">
        <v>481</v>
      </c>
      <c r="F135" s="1" t="s">
        <v>359</v>
      </c>
      <c r="G135" s="1"/>
      <c r="H135" s="1"/>
      <c r="I135" s="1"/>
      <c r="J135" s="1"/>
      <c r="K135" s="1"/>
      <c r="L135" s="1" t="s">
        <v>555</v>
      </c>
      <c r="M135" s="1"/>
      <c r="N135" s="1"/>
      <c r="O135" s="1"/>
      <c r="P135" s="1"/>
      <c r="Q135" s="1"/>
    </row>
    <row r="136" spans="2:17" x14ac:dyDescent="0.25">
      <c r="B136" t="s">
        <v>483</v>
      </c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 t="s">
        <v>509</v>
      </c>
    </row>
    <row r="137" spans="2:17" x14ac:dyDescent="0.25">
      <c r="D137" t="s">
        <v>481</v>
      </c>
      <c r="F137" s="1" t="s">
        <v>359</v>
      </c>
      <c r="G137" s="1"/>
      <c r="H137" s="1"/>
      <c r="I137" s="1"/>
      <c r="J137" s="1"/>
      <c r="K137" s="1"/>
      <c r="L137" s="1" t="s">
        <v>556</v>
      </c>
      <c r="M137" s="1"/>
      <c r="N137" s="1"/>
      <c r="O137" s="1"/>
      <c r="P137" s="1"/>
      <c r="Q137" s="1"/>
    </row>
    <row r="138" spans="2:17" x14ac:dyDescent="0.25">
      <c r="B138" t="s">
        <v>381</v>
      </c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</row>
    <row r="139" spans="2:17" x14ac:dyDescent="0.25">
      <c r="D139" t="s">
        <v>50</v>
      </c>
      <c r="F139" s="1" t="s">
        <v>277</v>
      </c>
      <c r="G139" s="1" t="s">
        <v>557</v>
      </c>
      <c r="H139" s="1" t="s">
        <v>558</v>
      </c>
      <c r="I139" s="1" t="s">
        <v>559</v>
      </c>
      <c r="J139" s="1" t="s">
        <v>560</v>
      </c>
      <c r="K139" s="1" t="s">
        <v>561</v>
      </c>
      <c r="L139" s="1"/>
      <c r="M139" s="1"/>
      <c r="N139" s="1"/>
      <c r="O139" s="1"/>
      <c r="P139" s="1"/>
      <c r="Q139" s="1"/>
    </row>
    <row r="140" spans="2:17" x14ac:dyDescent="0.25">
      <c r="D140" t="s">
        <v>146</v>
      </c>
      <c r="E140" t="s">
        <v>186</v>
      </c>
      <c r="F140" s="1" t="s">
        <v>100</v>
      </c>
    </row>
    <row r="141" spans="2:17" x14ac:dyDescent="0.25">
      <c r="B141" t="s">
        <v>380</v>
      </c>
      <c r="C141" t="s">
        <v>562</v>
      </c>
      <c r="Q141" t="s">
        <v>563</v>
      </c>
    </row>
    <row r="142" spans="2:17" x14ac:dyDescent="0.25">
      <c r="D142" t="s">
        <v>481</v>
      </c>
      <c r="F142" s="1" t="s">
        <v>277</v>
      </c>
      <c r="G142" s="1"/>
      <c r="H142" s="1"/>
      <c r="J142" s="1"/>
      <c r="K142" s="1"/>
      <c r="L142" s="1" t="s">
        <v>556</v>
      </c>
      <c r="M142" s="1"/>
      <c r="N142" s="1"/>
      <c r="O142" s="1"/>
      <c r="P142" s="1"/>
      <c r="Q142" s="1"/>
    </row>
    <row r="143" spans="2:17" x14ac:dyDescent="0.25">
      <c r="B143" t="s">
        <v>381</v>
      </c>
      <c r="F143" s="1"/>
      <c r="G143" s="1"/>
      <c r="H143" s="1"/>
      <c r="J143" s="1"/>
      <c r="K143" s="1"/>
      <c r="L143" s="1"/>
      <c r="M143" s="1"/>
      <c r="N143" s="1"/>
      <c r="O143" s="1"/>
      <c r="P143" s="1"/>
      <c r="Q143" s="1"/>
    </row>
    <row r="144" spans="2:17" x14ac:dyDescent="0.25">
      <c r="B144" t="s">
        <v>380</v>
      </c>
      <c r="C144" t="s">
        <v>564</v>
      </c>
      <c r="F144" s="1"/>
      <c r="G144" s="1"/>
      <c r="H144" s="1"/>
      <c r="J144" s="1"/>
      <c r="K144" s="1"/>
      <c r="L144" s="1"/>
      <c r="M144" s="1"/>
      <c r="N144" s="1"/>
      <c r="O144" s="1"/>
      <c r="P144" s="1"/>
      <c r="Q144" s="1" t="s">
        <v>507</v>
      </c>
    </row>
    <row r="145" spans="2:17" x14ac:dyDescent="0.25">
      <c r="D145" t="s">
        <v>481</v>
      </c>
      <c r="F145" s="1" t="s">
        <v>353</v>
      </c>
      <c r="G145" s="1"/>
      <c r="H145" s="1"/>
      <c r="J145" s="1"/>
      <c r="K145" s="1"/>
      <c r="L145" s="1" t="s">
        <v>565</v>
      </c>
      <c r="M145" s="1"/>
      <c r="N145" s="1"/>
      <c r="O145" s="1"/>
      <c r="P145" s="1"/>
      <c r="Q145" s="1"/>
    </row>
    <row r="146" spans="2:17" x14ac:dyDescent="0.25">
      <c r="B146" t="s">
        <v>483</v>
      </c>
      <c r="F146" s="1"/>
      <c r="G146" s="1"/>
      <c r="H146" s="1"/>
      <c r="J146" s="1"/>
      <c r="K146" s="1"/>
      <c r="L146" s="1"/>
      <c r="M146" s="1"/>
      <c r="N146" s="1"/>
      <c r="O146" s="1"/>
      <c r="P146" s="1"/>
      <c r="Q146" s="1" t="s">
        <v>509</v>
      </c>
    </row>
    <row r="147" spans="2:17" x14ac:dyDescent="0.25">
      <c r="D147" t="s">
        <v>481</v>
      </c>
      <c r="F147" s="1" t="s">
        <v>353</v>
      </c>
      <c r="G147" s="1"/>
      <c r="H147" s="1"/>
      <c r="J147" s="1"/>
      <c r="K147" s="1"/>
      <c r="L147" s="1" t="s">
        <v>566</v>
      </c>
      <c r="M147" s="1"/>
      <c r="N147" s="1"/>
      <c r="O147" s="1"/>
      <c r="P147" s="1"/>
      <c r="Q147" s="1"/>
    </row>
    <row r="148" spans="2:17" x14ac:dyDescent="0.25">
      <c r="B148" t="s">
        <v>381</v>
      </c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</row>
    <row r="149" spans="2:17" x14ac:dyDescent="0.25">
      <c r="D149" t="s">
        <v>50</v>
      </c>
      <c r="F149" s="1" t="s">
        <v>278</v>
      </c>
      <c r="G149" s="1" t="s">
        <v>567</v>
      </c>
      <c r="H149" s="1" t="s">
        <v>568</v>
      </c>
      <c r="I149" s="1" t="s">
        <v>569</v>
      </c>
      <c r="J149" s="1" t="s">
        <v>570</v>
      </c>
      <c r="K149" s="1" t="s">
        <v>571</v>
      </c>
      <c r="L149" s="1"/>
      <c r="M149" s="1"/>
      <c r="N149" s="1"/>
      <c r="O149" s="1"/>
      <c r="P149" s="1"/>
    </row>
    <row r="150" spans="2:17" x14ac:dyDescent="0.25">
      <c r="D150" t="s">
        <v>146</v>
      </c>
      <c r="E150" t="s">
        <v>186</v>
      </c>
      <c r="F150" s="1" t="s">
        <v>103</v>
      </c>
    </row>
    <row r="151" spans="2:17" x14ac:dyDescent="0.25">
      <c r="B151" t="s">
        <v>380</v>
      </c>
      <c r="C151" t="s">
        <v>572</v>
      </c>
      <c r="Q151" t="s">
        <v>563</v>
      </c>
    </row>
    <row r="152" spans="2:17" x14ac:dyDescent="0.25">
      <c r="D152" t="s">
        <v>481</v>
      </c>
      <c r="F152" s="1" t="s">
        <v>278</v>
      </c>
      <c r="G152" s="1"/>
      <c r="H152" s="1"/>
      <c r="J152" s="1"/>
      <c r="K152" s="1"/>
      <c r="L152" s="1" t="s">
        <v>556</v>
      </c>
      <c r="M152" s="1"/>
      <c r="N152" s="1"/>
      <c r="O152" s="1"/>
      <c r="P152" s="1"/>
      <c r="Q152" s="1"/>
    </row>
    <row r="153" spans="2:17" x14ac:dyDescent="0.25">
      <c r="B153" t="s">
        <v>381</v>
      </c>
      <c r="F153" s="1"/>
      <c r="G153" s="1"/>
      <c r="H153" s="1"/>
      <c r="J153" s="1"/>
      <c r="K153" s="1"/>
      <c r="L153" s="1"/>
      <c r="M153" s="1"/>
      <c r="N153" s="1"/>
      <c r="O153" s="1"/>
      <c r="P153" s="1"/>
      <c r="Q153" s="1"/>
    </row>
    <row r="154" spans="2:17" x14ac:dyDescent="0.25">
      <c r="B154" t="s">
        <v>380</v>
      </c>
      <c r="C154" t="s">
        <v>573</v>
      </c>
      <c r="F154" s="1"/>
      <c r="G154" s="1"/>
      <c r="H154" s="1"/>
      <c r="J154" s="1"/>
      <c r="K154" s="1"/>
      <c r="L154" s="1"/>
      <c r="M154" s="1"/>
      <c r="N154" s="1"/>
      <c r="O154" s="1"/>
      <c r="P154" s="1"/>
      <c r="Q154" s="1" t="s">
        <v>507</v>
      </c>
    </row>
    <row r="155" spans="2:17" x14ac:dyDescent="0.25">
      <c r="D155" t="s">
        <v>481</v>
      </c>
      <c r="F155" s="1" t="s">
        <v>356</v>
      </c>
      <c r="G155" s="1"/>
      <c r="H155" s="1"/>
      <c r="J155" s="1"/>
      <c r="K155" s="1"/>
      <c r="L155" s="1" t="s">
        <v>574</v>
      </c>
      <c r="M155" s="1"/>
      <c r="N155" s="1"/>
      <c r="O155" s="1"/>
      <c r="P155" s="1"/>
      <c r="Q155" s="1"/>
    </row>
    <row r="156" spans="2:17" x14ac:dyDescent="0.25">
      <c r="B156" t="s">
        <v>483</v>
      </c>
      <c r="F156" s="1"/>
      <c r="G156" s="1"/>
      <c r="H156" s="1"/>
      <c r="J156" s="1"/>
      <c r="K156" s="1"/>
      <c r="L156" s="1"/>
      <c r="M156" s="1"/>
      <c r="N156" s="1"/>
      <c r="O156" s="1"/>
      <c r="P156" s="1"/>
      <c r="Q156" s="1" t="s">
        <v>509</v>
      </c>
    </row>
    <row r="157" spans="2:17" x14ac:dyDescent="0.25">
      <c r="D157" t="s">
        <v>481</v>
      </c>
      <c r="F157" s="1" t="s">
        <v>356</v>
      </c>
      <c r="G157" s="1"/>
      <c r="H157" s="1"/>
      <c r="J157" s="1"/>
      <c r="K157" s="1"/>
      <c r="L157" s="1" t="s">
        <v>575</v>
      </c>
      <c r="M157" s="1"/>
      <c r="N157" s="1"/>
      <c r="O157" s="1"/>
      <c r="P157" s="1"/>
      <c r="Q157" s="1"/>
    </row>
    <row r="158" spans="2:17" x14ac:dyDescent="0.25">
      <c r="B158" t="s">
        <v>381</v>
      </c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</row>
    <row r="159" spans="2:17" x14ac:dyDescent="0.25">
      <c r="D159" t="s">
        <v>50</v>
      </c>
      <c r="F159" s="1" t="s">
        <v>279</v>
      </c>
      <c r="G159" s="1" t="s">
        <v>576</v>
      </c>
      <c r="H159" s="1" t="s">
        <v>577</v>
      </c>
      <c r="I159" s="1" t="s">
        <v>578</v>
      </c>
      <c r="J159" s="1" t="s">
        <v>579</v>
      </c>
      <c r="K159" s="1" t="s">
        <v>580</v>
      </c>
      <c r="L159" s="1"/>
      <c r="M159" s="1"/>
      <c r="N159" s="1"/>
      <c r="O159" s="1"/>
      <c r="P159" s="1"/>
    </row>
    <row r="160" spans="2:17" x14ac:dyDescent="0.25">
      <c r="D160" t="s">
        <v>146</v>
      </c>
      <c r="E160" t="s">
        <v>186</v>
      </c>
      <c r="F160" s="1" t="s">
        <v>106</v>
      </c>
    </row>
    <row r="161" spans="2:17" x14ac:dyDescent="0.25">
      <c r="B161" t="s">
        <v>380</v>
      </c>
      <c r="C161" t="s">
        <v>581</v>
      </c>
      <c r="Q161" t="s">
        <v>563</v>
      </c>
    </row>
    <row r="162" spans="2:17" x14ac:dyDescent="0.25">
      <c r="D162" t="s">
        <v>481</v>
      </c>
      <c r="F162" s="1" t="s">
        <v>279</v>
      </c>
      <c r="G162" s="1"/>
      <c r="H162" s="1"/>
      <c r="J162" s="1"/>
      <c r="K162" s="1"/>
      <c r="L162" s="1" t="s">
        <v>556</v>
      </c>
      <c r="M162" s="1"/>
      <c r="N162" s="1"/>
      <c r="O162" s="1"/>
      <c r="P162" s="1"/>
      <c r="Q162" s="1"/>
    </row>
    <row r="163" spans="2:17" x14ac:dyDescent="0.25">
      <c r="B163" t="s">
        <v>381</v>
      </c>
      <c r="F163" s="1"/>
      <c r="G163" s="1"/>
      <c r="H163" s="1"/>
      <c r="J163" s="1"/>
      <c r="K163" s="1"/>
      <c r="L163" s="1"/>
      <c r="M163" s="1"/>
      <c r="N163" s="1"/>
      <c r="O163" s="1"/>
      <c r="P163" s="1"/>
      <c r="Q163" s="1"/>
    </row>
    <row r="164" spans="2:17" x14ac:dyDescent="0.25">
      <c r="B164" t="s">
        <v>380</v>
      </c>
      <c r="C164" t="s">
        <v>582</v>
      </c>
      <c r="F164" s="1"/>
      <c r="G164" s="1"/>
      <c r="H164" s="1"/>
      <c r="J164" s="1"/>
      <c r="K164" s="1"/>
      <c r="L164" s="1"/>
      <c r="M164" s="1"/>
      <c r="N164" s="1"/>
      <c r="O164" s="1"/>
      <c r="P164" s="1"/>
      <c r="Q164" s="1" t="s">
        <v>507</v>
      </c>
    </row>
    <row r="165" spans="2:17" x14ac:dyDescent="0.25">
      <c r="D165" t="s">
        <v>481</v>
      </c>
      <c r="F165" s="1" t="s">
        <v>341</v>
      </c>
      <c r="G165" s="1"/>
      <c r="H165" s="1"/>
      <c r="J165" s="1"/>
      <c r="K165" s="1"/>
      <c r="L165" s="1" t="s">
        <v>583</v>
      </c>
      <c r="M165" s="1"/>
      <c r="N165" s="1"/>
      <c r="O165" s="1"/>
      <c r="P165" s="1"/>
      <c r="Q165" s="1"/>
    </row>
    <row r="166" spans="2:17" x14ac:dyDescent="0.25">
      <c r="B166" t="s">
        <v>483</v>
      </c>
      <c r="F166" s="1"/>
      <c r="G166" s="1"/>
      <c r="H166" s="1"/>
      <c r="J166" s="1"/>
      <c r="K166" s="1"/>
      <c r="L166" s="1"/>
      <c r="M166" s="1"/>
      <c r="N166" s="1"/>
      <c r="O166" s="1"/>
      <c r="P166" s="1"/>
      <c r="Q166" s="1" t="s">
        <v>509</v>
      </c>
    </row>
    <row r="167" spans="2:17" x14ac:dyDescent="0.25">
      <c r="D167" t="s">
        <v>481</v>
      </c>
      <c r="F167" s="1" t="s">
        <v>341</v>
      </c>
      <c r="G167" s="1"/>
      <c r="H167" s="1"/>
      <c r="J167" s="1"/>
      <c r="K167" s="1"/>
      <c r="L167" s="1" t="s">
        <v>584</v>
      </c>
      <c r="M167" s="1"/>
      <c r="N167" s="1"/>
      <c r="O167" s="1"/>
      <c r="P167" s="1"/>
      <c r="Q167" s="1"/>
    </row>
    <row r="168" spans="2:17" x14ac:dyDescent="0.25">
      <c r="B168" t="s">
        <v>381</v>
      </c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</row>
    <row r="169" spans="2:17" x14ac:dyDescent="0.25">
      <c r="B169" t="s">
        <v>19</v>
      </c>
    </row>
    <row r="170" spans="2:17" x14ac:dyDescent="0.25">
      <c r="B170" t="s">
        <v>18</v>
      </c>
    </row>
    <row r="171" spans="2:17" x14ac:dyDescent="0.25">
      <c r="D171" t="s">
        <v>50</v>
      </c>
      <c r="F171" s="1" t="s">
        <v>280</v>
      </c>
      <c r="G171" s="1" t="s">
        <v>585</v>
      </c>
      <c r="H171" s="1" t="s">
        <v>586</v>
      </c>
      <c r="I171" s="1" t="s">
        <v>587</v>
      </c>
      <c r="J171" s="1" t="s">
        <v>588</v>
      </c>
      <c r="K171" s="1" t="s">
        <v>589</v>
      </c>
      <c r="L171" s="1"/>
      <c r="M171" s="1"/>
      <c r="N171" s="1"/>
      <c r="O171" s="1"/>
      <c r="P171" s="1"/>
      <c r="Q171" s="1"/>
    </row>
    <row r="172" spans="2:17" x14ac:dyDescent="0.25">
      <c r="D172" t="s">
        <v>146</v>
      </c>
      <c r="E172" t="s">
        <v>91</v>
      </c>
      <c r="F172" s="1" t="s">
        <v>96</v>
      </c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</row>
    <row r="173" spans="2:17" x14ac:dyDescent="0.25">
      <c r="B173" t="s">
        <v>380</v>
      </c>
      <c r="C173" t="s">
        <v>590</v>
      </c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 t="s">
        <v>507</v>
      </c>
    </row>
    <row r="174" spans="2:17" x14ac:dyDescent="0.25">
      <c r="D174" t="s">
        <v>481</v>
      </c>
      <c r="F174" s="1" t="s">
        <v>360</v>
      </c>
      <c r="G174" s="1"/>
      <c r="H174" s="1"/>
      <c r="I174" s="1"/>
      <c r="J174" s="1"/>
      <c r="K174" s="1"/>
      <c r="L174" s="1" t="s">
        <v>591</v>
      </c>
      <c r="M174" s="1"/>
      <c r="N174" s="1"/>
      <c r="O174" s="1"/>
      <c r="P174" s="1"/>
      <c r="Q174" s="1"/>
    </row>
    <row r="175" spans="2:17" x14ac:dyDescent="0.25">
      <c r="B175" t="s">
        <v>483</v>
      </c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 t="s">
        <v>509</v>
      </c>
    </row>
    <row r="176" spans="2:17" x14ac:dyDescent="0.25">
      <c r="D176" t="s">
        <v>481</v>
      </c>
      <c r="F176" s="1" t="s">
        <v>360</v>
      </c>
      <c r="G176" s="1"/>
      <c r="H176" s="1"/>
      <c r="I176" s="1"/>
      <c r="J176" s="1"/>
      <c r="K176" s="1"/>
      <c r="L176" s="1" t="s">
        <v>592</v>
      </c>
      <c r="M176" s="1"/>
      <c r="N176" s="1"/>
      <c r="O176" s="1"/>
      <c r="P176" s="1"/>
      <c r="Q176" s="1"/>
    </row>
    <row r="177" spans="2:17" x14ac:dyDescent="0.25">
      <c r="B177" t="s">
        <v>381</v>
      </c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</row>
    <row r="178" spans="2:17" x14ac:dyDescent="0.25">
      <c r="D178" t="s">
        <v>50</v>
      </c>
      <c r="F178" s="1" t="s">
        <v>281</v>
      </c>
      <c r="G178" s="1" t="s">
        <v>593</v>
      </c>
      <c r="H178" s="1" t="s">
        <v>594</v>
      </c>
      <c r="I178" s="1" t="s">
        <v>595</v>
      </c>
      <c r="J178" s="1" t="s">
        <v>596</v>
      </c>
      <c r="K178" s="1" t="s">
        <v>597</v>
      </c>
      <c r="L178" s="1"/>
      <c r="M178" s="1"/>
      <c r="N178" s="1"/>
      <c r="O178" s="1"/>
      <c r="P178" s="1"/>
      <c r="Q178" s="1"/>
    </row>
    <row r="179" spans="2:17" x14ac:dyDescent="0.25">
      <c r="D179" t="s">
        <v>146</v>
      </c>
      <c r="E179" t="s">
        <v>187</v>
      </c>
      <c r="F179" s="1" t="s">
        <v>101</v>
      </c>
    </row>
    <row r="180" spans="2:17" x14ac:dyDescent="0.25">
      <c r="B180" t="s">
        <v>380</v>
      </c>
      <c r="C180" t="s">
        <v>598</v>
      </c>
      <c r="Q180" t="s">
        <v>599</v>
      </c>
    </row>
    <row r="181" spans="2:17" x14ac:dyDescent="0.25">
      <c r="D181" t="s">
        <v>481</v>
      </c>
      <c r="F181" s="1" t="s">
        <v>281</v>
      </c>
      <c r="G181" s="1"/>
      <c r="H181" s="1"/>
      <c r="J181" s="1"/>
      <c r="K181" s="1"/>
      <c r="L181" s="1" t="s">
        <v>592</v>
      </c>
      <c r="M181" s="1"/>
      <c r="N181" s="1"/>
      <c r="O181" s="1"/>
      <c r="P181" s="1"/>
      <c r="Q181" s="1"/>
    </row>
    <row r="182" spans="2:17" x14ac:dyDescent="0.25">
      <c r="B182" t="s">
        <v>381</v>
      </c>
      <c r="F182" s="1"/>
      <c r="G182" s="1"/>
      <c r="H182" s="1"/>
      <c r="J182" s="1"/>
      <c r="K182" s="1"/>
      <c r="L182" s="1"/>
      <c r="M182" s="1"/>
      <c r="N182" s="1"/>
      <c r="O182" s="1"/>
      <c r="P182" s="1"/>
      <c r="Q182" s="1"/>
    </row>
    <row r="183" spans="2:17" x14ac:dyDescent="0.25">
      <c r="B183" t="s">
        <v>380</v>
      </c>
      <c r="C183" t="s">
        <v>600</v>
      </c>
      <c r="F183" s="1"/>
      <c r="G183" s="1"/>
      <c r="H183" s="1"/>
      <c r="J183" s="1"/>
      <c r="K183" s="1"/>
      <c r="L183" s="1"/>
      <c r="M183" s="1"/>
      <c r="N183" s="1"/>
      <c r="O183" s="1"/>
      <c r="P183" s="1"/>
      <c r="Q183" s="1" t="s">
        <v>507</v>
      </c>
    </row>
    <row r="184" spans="2:17" x14ac:dyDescent="0.25">
      <c r="D184" t="s">
        <v>481</v>
      </c>
      <c r="F184" s="1" t="s">
        <v>354</v>
      </c>
      <c r="G184" s="1"/>
      <c r="H184" s="1"/>
      <c r="J184" s="1"/>
      <c r="K184" s="1"/>
      <c r="L184" s="1" t="s">
        <v>601</v>
      </c>
      <c r="M184" s="1"/>
      <c r="N184" s="1"/>
      <c r="O184" s="1"/>
      <c r="P184" s="1"/>
      <c r="Q184" s="1"/>
    </row>
    <row r="185" spans="2:17" x14ac:dyDescent="0.25">
      <c r="B185" t="s">
        <v>483</v>
      </c>
      <c r="F185" s="1"/>
      <c r="G185" s="1"/>
      <c r="H185" s="1"/>
      <c r="J185" s="1"/>
      <c r="K185" s="1"/>
      <c r="L185" s="1"/>
      <c r="M185" s="1"/>
      <c r="N185" s="1"/>
      <c r="O185" s="1"/>
      <c r="P185" s="1"/>
      <c r="Q185" s="1" t="s">
        <v>509</v>
      </c>
    </row>
    <row r="186" spans="2:17" x14ac:dyDescent="0.25">
      <c r="D186" t="s">
        <v>481</v>
      </c>
      <c r="F186" s="1" t="s">
        <v>354</v>
      </c>
      <c r="G186" s="1"/>
      <c r="H186" s="1"/>
      <c r="J186" s="1"/>
      <c r="K186" s="1"/>
      <c r="L186" s="1" t="s">
        <v>602</v>
      </c>
      <c r="M186" s="1"/>
      <c r="N186" s="1"/>
      <c r="O186" s="1"/>
      <c r="P186" s="1"/>
      <c r="Q186" s="1"/>
    </row>
    <row r="187" spans="2:17" x14ac:dyDescent="0.25">
      <c r="B187" t="s">
        <v>381</v>
      </c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</row>
    <row r="188" spans="2:17" x14ac:dyDescent="0.25">
      <c r="D188" t="s">
        <v>50</v>
      </c>
      <c r="F188" s="1" t="s">
        <v>282</v>
      </c>
      <c r="G188" s="1" t="s">
        <v>603</v>
      </c>
      <c r="H188" s="1" t="s">
        <v>604</v>
      </c>
      <c r="I188" s="1" t="s">
        <v>605</v>
      </c>
      <c r="J188" s="1" t="s">
        <v>606</v>
      </c>
      <c r="K188" s="1" t="s">
        <v>607</v>
      </c>
      <c r="L188" s="1"/>
      <c r="M188" s="1"/>
      <c r="N188" s="1"/>
      <c r="O188" s="1"/>
      <c r="P188" s="1"/>
    </row>
    <row r="189" spans="2:17" x14ac:dyDescent="0.25">
      <c r="D189" t="s">
        <v>146</v>
      </c>
      <c r="E189" t="s">
        <v>187</v>
      </c>
      <c r="F189" s="1" t="s">
        <v>104</v>
      </c>
    </row>
    <row r="190" spans="2:17" x14ac:dyDescent="0.25">
      <c r="B190" t="s">
        <v>380</v>
      </c>
      <c r="C190" t="s">
        <v>608</v>
      </c>
      <c r="Q190" t="s">
        <v>599</v>
      </c>
    </row>
    <row r="191" spans="2:17" x14ac:dyDescent="0.25">
      <c r="D191" t="s">
        <v>481</v>
      </c>
      <c r="F191" s="1" t="s">
        <v>282</v>
      </c>
      <c r="G191" s="1"/>
      <c r="H191" s="1"/>
      <c r="J191" s="1"/>
      <c r="K191" s="1"/>
      <c r="L191" s="1" t="s">
        <v>592</v>
      </c>
      <c r="M191" s="1"/>
      <c r="N191" s="1"/>
      <c r="O191" s="1"/>
      <c r="P191" s="1"/>
      <c r="Q191" s="1"/>
    </row>
    <row r="192" spans="2:17" x14ac:dyDescent="0.25">
      <c r="B192" t="s">
        <v>381</v>
      </c>
      <c r="F192" s="1"/>
      <c r="G192" s="1"/>
      <c r="H192" s="1"/>
      <c r="J192" s="1"/>
      <c r="K192" s="1"/>
      <c r="L192" s="1"/>
      <c r="M192" s="1"/>
      <c r="N192" s="1"/>
      <c r="O192" s="1"/>
      <c r="P192" s="1"/>
      <c r="Q192" s="1"/>
    </row>
    <row r="193" spans="2:17" x14ac:dyDescent="0.25">
      <c r="B193" t="s">
        <v>380</v>
      </c>
      <c r="C193" t="s">
        <v>609</v>
      </c>
      <c r="F193" s="1"/>
      <c r="G193" s="1"/>
      <c r="H193" s="1"/>
      <c r="J193" s="1"/>
      <c r="K193" s="1"/>
      <c r="L193" s="1"/>
      <c r="M193" s="1"/>
      <c r="N193" s="1"/>
      <c r="O193" s="1"/>
      <c r="P193" s="1"/>
      <c r="Q193" s="1" t="s">
        <v>507</v>
      </c>
    </row>
    <row r="194" spans="2:17" x14ac:dyDescent="0.25">
      <c r="D194" t="s">
        <v>481</v>
      </c>
      <c r="F194" s="1" t="s">
        <v>357</v>
      </c>
      <c r="G194" s="1"/>
      <c r="H194" s="1"/>
      <c r="J194" s="1"/>
      <c r="K194" s="1"/>
      <c r="L194" s="1" t="s">
        <v>610</v>
      </c>
      <c r="M194" s="1"/>
      <c r="N194" s="1"/>
      <c r="O194" s="1"/>
      <c r="P194" s="1"/>
      <c r="Q194" s="1"/>
    </row>
    <row r="195" spans="2:17" x14ac:dyDescent="0.25">
      <c r="B195" t="s">
        <v>483</v>
      </c>
      <c r="F195" s="1"/>
      <c r="G195" s="1"/>
      <c r="H195" s="1"/>
      <c r="J195" s="1"/>
      <c r="K195" s="1"/>
      <c r="L195" s="1"/>
      <c r="M195" s="1"/>
      <c r="N195" s="1"/>
      <c r="O195" s="1"/>
      <c r="P195" s="1"/>
      <c r="Q195" s="1" t="s">
        <v>509</v>
      </c>
    </row>
    <row r="196" spans="2:17" x14ac:dyDescent="0.25">
      <c r="D196" t="s">
        <v>481</v>
      </c>
      <c r="F196" s="1" t="s">
        <v>357</v>
      </c>
      <c r="G196" s="1"/>
      <c r="H196" s="1"/>
      <c r="J196" s="1"/>
      <c r="K196" s="1"/>
      <c r="L196" s="1" t="s">
        <v>611</v>
      </c>
      <c r="M196" s="1"/>
      <c r="N196" s="1"/>
      <c r="O196" s="1"/>
      <c r="P196" s="1"/>
      <c r="Q196" s="1"/>
    </row>
    <row r="197" spans="2:17" x14ac:dyDescent="0.25">
      <c r="B197" t="s">
        <v>381</v>
      </c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</row>
    <row r="198" spans="2:17" x14ac:dyDescent="0.25">
      <c r="D198" t="s">
        <v>50</v>
      </c>
      <c r="F198" s="1" t="s">
        <v>283</v>
      </c>
      <c r="G198" s="1" t="s">
        <v>612</v>
      </c>
      <c r="H198" s="1" t="s">
        <v>613</v>
      </c>
      <c r="I198" s="1" t="s">
        <v>614</v>
      </c>
      <c r="J198" s="1" t="s">
        <v>504</v>
      </c>
      <c r="K198" s="1" t="s">
        <v>505</v>
      </c>
      <c r="L198" s="1"/>
      <c r="M198" s="1"/>
      <c r="N198" s="1"/>
      <c r="O198" s="1"/>
      <c r="P198" s="1"/>
    </row>
    <row r="199" spans="2:17" x14ac:dyDescent="0.25">
      <c r="D199" t="s">
        <v>146</v>
      </c>
      <c r="E199" t="s">
        <v>187</v>
      </c>
      <c r="F199" s="1" t="s">
        <v>107</v>
      </c>
    </row>
    <row r="200" spans="2:17" x14ac:dyDescent="0.25">
      <c r="B200" t="s">
        <v>380</v>
      </c>
      <c r="C200" t="s">
        <v>615</v>
      </c>
      <c r="Q200" t="s">
        <v>599</v>
      </c>
    </row>
    <row r="201" spans="2:17" x14ac:dyDescent="0.25">
      <c r="D201" t="s">
        <v>481</v>
      </c>
      <c r="F201" s="1" t="s">
        <v>283</v>
      </c>
      <c r="G201" s="1"/>
      <c r="H201" s="1"/>
      <c r="J201" s="1"/>
      <c r="K201" s="1"/>
      <c r="L201" s="1" t="s">
        <v>592</v>
      </c>
      <c r="M201" s="1"/>
      <c r="N201" s="1"/>
      <c r="O201" s="1"/>
      <c r="P201" s="1"/>
      <c r="Q201" s="1"/>
    </row>
    <row r="202" spans="2:17" x14ac:dyDescent="0.25">
      <c r="B202" t="s">
        <v>381</v>
      </c>
      <c r="F202" s="1"/>
      <c r="G202" s="1"/>
      <c r="H202" s="1"/>
      <c r="J202" s="1"/>
      <c r="K202" s="1"/>
      <c r="L202" s="1"/>
      <c r="M202" s="1"/>
      <c r="N202" s="1"/>
      <c r="O202" s="1"/>
      <c r="P202" s="1"/>
      <c r="Q202" s="1"/>
    </row>
    <row r="203" spans="2:17" x14ac:dyDescent="0.25">
      <c r="B203" t="s">
        <v>380</v>
      </c>
      <c r="C203" t="s">
        <v>616</v>
      </c>
      <c r="F203" s="1"/>
      <c r="G203" s="1"/>
      <c r="H203" s="1"/>
      <c r="J203" s="1"/>
      <c r="K203" s="1"/>
      <c r="L203" s="1"/>
      <c r="M203" s="1"/>
      <c r="N203" s="1"/>
      <c r="O203" s="1"/>
      <c r="P203" s="1"/>
      <c r="Q203" s="1" t="s">
        <v>507</v>
      </c>
    </row>
    <row r="204" spans="2:17" x14ac:dyDescent="0.25">
      <c r="D204" t="s">
        <v>481</v>
      </c>
      <c r="F204" s="1" t="s">
        <v>361</v>
      </c>
      <c r="G204" s="1"/>
      <c r="H204" s="1"/>
      <c r="J204" s="1"/>
      <c r="K204" s="1"/>
      <c r="L204" s="1" t="s">
        <v>617</v>
      </c>
      <c r="M204" s="1"/>
      <c r="N204" s="1"/>
      <c r="O204" s="1"/>
      <c r="P204" s="1"/>
      <c r="Q204" s="1"/>
    </row>
    <row r="205" spans="2:17" x14ac:dyDescent="0.25">
      <c r="B205" t="s">
        <v>483</v>
      </c>
      <c r="F205" s="1"/>
      <c r="G205" s="1"/>
      <c r="H205" s="1"/>
      <c r="J205" s="1"/>
      <c r="K205" s="1"/>
      <c r="L205" s="1"/>
      <c r="M205" s="1"/>
      <c r="N205" s="1"/>
      <c r="O205" s="1"/>
      <c r="P205" s="1"/>
      <c r="Q205" s="1" t="s">
        <v>509</v>
      </c>
    </row>
    <row r="206" spans="2:17" x14ac:dyDescent="0.25">
      <c r="D206" t="s">
        <v>481</v>
      </c>
      <c r="F206" s="1" t="s">
        <v>361</v>
      </c>
      <c r="G206" s="1"/>
      <c r="H206" s="1"/>
      <c r="J206" s="1"/>
      <c r="K206" s="1"/>
      <c r="L206" s="1" t="s">
        <v>618</v>
      </c>
      <c r="M206" s="1"/>
      <c r="N206" s="1"/>
      <c r="O206" s="1"/>
      <c r="P206" s="1"/>
      <c r="Q206" s="1"/>
    </row>
    <row r="207" spans="2:17" x14ac:dyDescent="0.25">
      <c r="B207" t="s">
        <v>381</v>
      </c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</row>
    <row r="208" spans="2:17" x14ac:dyDescent="0.25">
      <c r="B208" t="s">
        <v>19</v>
      </c>
    </row>
    <row r="209" spans="2:17" x14ac:dyDescent="0.25">
      <c r="B209" t="s">
        <v>18</v>
      </c>
    </row>
    <row r="210" spans="2:17" x14ac:dyDescent="0.25">
      <c r="D210" t="s">
        <v>50</v>
      </c>
      <c r="F210" s="1" t="s">
        <v>284</v>
      </c>
      <c r="G210" s="1" t="s">
        <v>619</v>
      </c>
      <c r="H210" s="1" t="s">
        <v>620</v>
      </c>
      <c r="I210" s="1" t="s">
        <v>621</v>
      </c>
      <c r="J210" s="1" t="s">
        <v>504</v>
      </c>
      <c r="K210" s="1" t="s">
        <v>505</v>
      </c>
      <c r="L210" s="1"/>
      <c r="M210" s="1"/>
      <c r="N210" s="1"/>
      <c r="O210" s="1"/>
      <c r="P210" s="1"/>
      <c r="Q210" s="1"/>
    </row>
    <row r="211" spans="2:17" x14ac:dyDescent="0.25">
      <c r="D211" t="s">
        <v>146</v>
      </c>
      <c r="E211" t="s">
        <v>91</v>
      </c>
      <c r="F211" s="1" t="s">
        <v>109</v>
      </c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</row>
    <row r="212" spans="2:17" x14ac:dyDescent="0.25">
      <c r="B212" t="s">
        <v>380</v>
      </c>
      <c r="C212" t="s">
        <v>622</v>
      </c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 t="s">
        <v>507</v>
      </c>
    </row>
    <row r="213" spans="2:17" x14ac:dyDescent="0.25">
      <c r="D213" t="s">
        <v>481</v>
      </c>
      <c r="F213" s="1" t="s">
        <v>362</v>
      </c>
      <c r="G213" s="1"/>
      <c r="H213" s="1"/>
      <c r="I213" s="1"/>
      <c r="J213" s="1"/>
      <c r="K213" s="1"/>
      <c r="L213" s="1" t="s">
        <v>623</v>
      </c>
      <c r="M213" s="1"/>
      <c r="N213" s="1"/>
      <c r="O213" s="1"/>
      <c r="P213" s="1"/>
      <c r="Q213" s="1"/>
    </row>
    <row r="214" spans="2:17" x14ac:dyDescent="0.25">
      <c r="B214" t="s">
        <v>483</v>
      </c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 t="s">
        <v>509</v>
      </c>
    </row>
    <row r="215" spans="2:17" x14ac:dyDescent="0.25">
      <c r="D215" t="s">
        <v>481</v>
      </c>
      <c r="F215" s="1" t="s">
        <v>362</v>
      </c>
      <c r="G215" s="1"/>
      <c r="H215" s="1"/>
      <c r="I215" s="1"/>
      <c r="J215" s="1"/>
      <c r="K215" s="1"/>
      <c r="L215" s="1" t="s">
        <v>624</v>
      </c>
      <c r="M215" s="1"/>
      <c r="N215" s="1"/>
      <c r="O215" s="1"/>
      <c r="P215" s="1"/>
      <c r="Q215" s="1"/>
    </row>
    <row r="216" spans="2:17" x14ac:dyDescent="0.25">
      <c r="B216" t="s">
        <v>381</v>
      </c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</row>
    <row r="217" spans="2:17" x14ac:dyDescent="0.25">
      <c r="D217" t="s">
        <v>50</v>
      </c>
      <c r="F217" s="1" t="s">
        <v>285</v>
      </c>
      <c r="G217" s="1" t="s">
        <v>625</v>
      </c>
      <c r="H217" s="1" t="s">
        <v>626</v>
      </c>
      <c r="I217" s="1" t="s">
        <v>627</v>
      </c>
      <c r="J217" s="1" t="s">
        <v>504</v>
      </c>
      <c r="K217" s="1" t="s">
        <v>505</v>
      </c>
      <c r="L217" s="1"/>
      <c r="M217" s="1"/>
      <c r="N217" s="1"/>
      <c r="O217" s="1"/>
      <c r="P217" s="1"/>
    </row>
    <row r="218" spans="2:17" x14ac:dyDescent="0.25">
      <c r="D218" t="s">
        <v>146</v>
      </c>
      <c r="E218" t="s">
        <v>191</v>
      </c>
      <c r="F218" s="1" t="s">
        <v>108</v>
      </c>
    </row>
    <row r="219" spans="2:17" x14ac:dyDescent="0.25">
      <c r="B219" t="s">
        <v>380</v>
      </c>
      <c r="C219" t="s">
        <v>628</v>
      </c>
      <c r="Q219" t="s">
        <v>629</v>
      </c>
    </row>
    <row r="220" spans="2:17" x14ac:dyDescent="0.25">
      <c r="D220" t="s">
        <v>481</v>
      </c>
      <c r="F220" s="1" t="s">
        <v>283</v>
      </c>
      <c r="G220" s="1"/>
      <c r="H220" s="1"/>
      <c r="J220" s="1"/>
      <c r="K220" s="1"/>
      <c r="L220" s="1" t="s">
        <v>624</v>
      </c>
      <c r="M220" s="1"/>
      <c r="N220" s="1"/>
      <c r="O220" s="1"/>
      <c r="P220" s="1"/>
      <c r="Q220" s="1"/>
    </row>
    <row r="221" spans="2:17" x14ac:dyDescent="0.25">
      <c r="B221" t="s">
        <v>381</v>
      </c>
      <c r="F221" s="1"/>
      <c r="G221" s="1"/>
      <c r="H221" s="1"/>
      <c r="J221" s="1"/>
      <c r="K221" s="1"/>
      <c r="L221" s="1"/>
      <c r="M221" s="1"/>
      <c r="N221" s="1"/>
      <c r="O221" s="1"/>
      <c r="P221" s="1"/>
      <c r="Q221" s="1"/>
    </row>
    <row r="222" spans="2:17" x14ac:dyDescent="0.25">
      <c r="B222" t="s">
        <v>380</v>
      </c>
      <c r="C222" t="s">
        <v>630</v>
      </c>
      <c r="F222" s="1"/>
      <c r="G222" s="1"/>
      <c r="H222" s="1"/>
      <c r="J222" s="1"/>
      <c r="K222" s="1"/>
      <c r="L222" s="1"/>
      <c r="M222" s="1"/>
      <c r="N222" s="1"/>
      <c r="O222" s="1"/>
      <c r="P222" s="1"/>
      <c r="Q222" s="1" t="s">
        <v>507</v>
      </c>
    </row>
    <row r="223" spans="2:17" x14ac:dyDescent="0.25">
      <c r="D223" t="s">
        <v>481</v>
      </c>
      <c r="F223" s="1" t="s">
        <v>351</v>
      </c>
      <c r="G223" s="1"/>
      <c r="H223" s="1"/>
      <c r="J223" s="1"/>
      <c r="K223" s="1"/>
      <c r="L223" s="1" t="s">
        <v>631</v>
      </c>
      <c r="M223" s="1"/>
      <c r="N223" s="1"/>
      <c r="O223" s="1"/>
      <c r="P223" s="1"/>
      <c r="Q223" s="1"/>
    </row>
    <row r="224" spans="2:17" x14ac:dyDescent="0.25">
      <c r="B224" t="s">
        <v>483</v>
      </c>
      <c r="F224" s="1"/>
      <c r="G224" s="1"/>
      <c r="H224" s="1"/>
      <c r="J224" s="1"/>
      <c r="K224" s="1"/>
      <c r="L224" s="1"/>
      <c r="M224" s="1"/>
      <c r="N224" s="1"/>
      <c r="O224" s="1"/>
      <c r="P224" s="1"/>
      <c r="Q224" s="1" t="s">
        <v>509</v>
      </c>
    </row>
    <row r="225" spans="1:17" x14ac:dyDescent="0.25">
      <c r="D225" t="s">
        <v>481</v>
      </c>
      <c r="F225" s="1" t="s">
        <v>351</v>
      </c>
      <c r="G225" s="1"/>
      <c r="H225" s="1"/>
      <c r="J225" s="1"/>
      <c r="K225" s="1"/>
      <c r="L225" s="1" t="s">
        <v>632</v>
      </c>
      <c r="M225" s="1"/>
      <c r="N225" s="1"/>
      <c r="O225" s="1"/>
      <c r="P225" s="1"/>
      <c r="Q225" s="1"/>
    </row>
    <row r="226" spans="1:17" x14ac:dyDescent="0.25">
      <c r="B226" t="s">
        <v>381</v>
      </c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</row>
    <row r="227" spans="1:17" x14ac:dyDescent="0.25">
      <c r="B227" t="s">
        <v>19</v>
      </c>
    </row>
    <row r="228" spans="1:17" x14ac:dyDescent="0.25">
      <c r="A228" s="26"/>
      <c r="B228" t="s">
        <v>381</v>
      </c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</row>
    <row r="229" spans="1:17" x14ac:dyDescent="0.25">
      <c r="A229" s="25"/>
      <c r="B229" t="s">
        <v>380</v>
      </c>
      <c r="C229" t="s">
        <v>672</v>
      </c>
      <c r="Q229" t="s">
        <v>633</v>
      </c>
    </row>
    <row r="230" spans="1:17" x14ac:dyDescent="0.25">
      <c r="B230" t="s">
        <v>18</v>
      </c>
    </row>
    <row r="231" spans="1:17" x14ac:dyDescent="0.25">
      <c r="D231" t="s">
        <v>9</v>
      </c>
      <c r="E231" t="s">
        <v>265</v>
      </c>
      <c r="F231" t="s">
        <v>350</v>
      </c>
      <c r="G231" t="s">
        <v>190</v>
      </c>
    </row>
    <row r="232" spans="1:17" x14ac:dyDescent="0.25">
      <c r="D232" t="s">
        <v>9</v>
      </c>
      <c r="E232" t="s">
        <v>265</v>
      </c>
      <c r="F232" s="1" t="s">
        <v>338</v>
      </c>
      <c r="G232" t="s">
        <v>634</v>
      </c>
    </row>
    <row r="233" spans="1:17" x14ac:dyDescent="0.25">
      <c r="B233" t="s">
        <v>19</v>
      </c>
    </row>
    <row r="234" spans="1:17" x14ac:dyDescent="0.25">
      <c r="B234" t="s">
        <v>18</v>
      </c>
    </row>
    <row r="235" spans="1:17" x14ac:dyDescent="0.25">
      <c r="D235" t="s">
        <v>9</v>
      </c>
      <c r="E235" t="s">
        <v>265</v>
      </c>
      <c r="F235" t="s">
        <v>358</v>
      </c>
      <c r="G235" t="s">
        <v>635</v>
      </c>
    </row>
    <row r="236" spans="1:17" x14ac:dyDescent="0.25">
      <c r="D236" t="s">
        <v>9</v>
      </c>
      <c r="E236" t="s">
        <v>265</v>
      </c>
      <c r="F236" t="s">
        <v>359</v>
      </c>
      <c r="G236" t="s">
        <v>636</v>
      </c>
    </row>
    <row r="237" spans="1:17" x14ac:dyDescent="0.25">
      <c r="D237" t="s">
        <v>9</v>
      </c>
      <c r="E237" t="s">
        <v>265</v>
      </c>
      <c r="F237" t="s">
        <v>360</v>
      </c>
      <c r="G237" t="s">
        <v>637</v>
      </c>
    </row>
    <row r="238" spans="1:17" x14ac:dyDescent="0.25">
      <c r="B238" t="s">
        <v>19</v>
      </c>
    </row>
    <row r="239" spans="1:17" x14ac:dyDescent="0.25">
      <c r="B239" t="s">
        <v>18</v>
      </c>
    </row>
    <row r="240" spans="1:17" x14ac:dyDescent="0.25">
      <c r="D240" t="s">
        <v>9</v>
      </c>
      <c r="E240" t="s">
        <v>265</v>
      </c>
      <c r="F240" s="1" t="s">
        <v>352</v>
      </c>
      <c r="G240" t="s">
        <v>638</v>
      </c>
    </row>
    <row r="241" spans="2:7" x14ac:dyDescent="0.25">
      <c r="D241" t="s">
        <v>9</v>
      </c>
      <c r="E241" t="s">
        <v>265</v>
      </c>
      <c r="F241" t="s">
        <v>353</v>
      </c>
      <c r="G241" t="s">
        <v>639</v>
      </c>
    </row>
    <row r="242" spans="2:7" x14ac:dyDescent="0.25">
      <c r="D242" t="s">
        <v>9</v>
      </c>
      <c r="E242" t="s">
        <v>265</v>
      </c>
      <c r="F242" t="s">
        <v>354</v>
      </c>
      <c r="G242" t="s">
        <v>640</v>
      </c>
    </row>
    <row r="243" spans="2:7" x14ac:dyDescent="0.25">
      <c r="B243" t="s">
        <v>19</v>
      </c>
    </row>
    <row r="244" spans="2:7" x14ac:dyDescent="0.25">
      <c r="B244" t="s">
        <v>18</v>
      </c>
    </row>
    <row r="245" spans="2:7" x14ac:dyDescent="0.25">
      <c r="D245" t="s">
        <v>9</v>
      </c>
      <c r="E245" t="s">
        <v>265</v>
      </c>
      <c r="F245" t="s">
        <v>355</v>
      </c>
      <c r="G245" t="s">
        <v>641</v>
      </c>
    </row>
    <row r="246" spans="2:7" x14ac:dyDescent="0.25">
      <c r="D246" t="s">
        <v>9</v>
      </c>
      <c r="E246" t="s">
        <v>265</v>
      </c>
      <c r="F246" t="s">
        <v>356</v>
      </c>
      <c r="G246" t="s">
        <v>642</v>
      </c>
    </row>
    <row r="247" spans="2:7" x14ac:dyDescent="0.25">
      <c r="D247" t="s">
        <v>9</v>
      </c>
      <c r="E247" t="s">
        <v>265</v>
      </c>
      <c r="F247" s="1" t="s">
        <v>357</v>
      </c>
      <c r="G247" t="s">
        <v>643</v>
      </c>
    </row>
    <row r="248" spans="2:7" x14ac:dyDescent="0.25">
      <c r="B248" t="s">
        <v>19</v>
      </c>
    </row>
    <row r="249" spans="2:7" x14ac:dyDescent="0.25">
      <c r="B249" t="s">
        <v>18</v>
      </c>
    </row>
    <row r="250" spans="2:7" x14ac:dyDescent="0.25">
      <c r="D250" t="s">
        <v>9</v>
      </c>
      <c r="E250" t="s">
        <v>265</v>
      </c>
      <c r="F250" s="1" t="s">
        <v>340</v>
      </c>
      <c r="G250" t="s">
        <v>644</v>
      </c>
    </row>
    <row r="251" spans="2:7" x14ac:dyDescent="0.25">
      <c r="D251" t="s">
        <v>9</v>
      </c>
      <c r="E251" t="s">
        <v>265</v>
      </c>
      <c r="F251" s="1" t="s">
        <v>341</v>
      </c>
      <c r="G251" t="s">
        <v>645</v>
      </c>
    </row>
    <row r="252" spans="2:7" x14ac:dyDescent="0.25">
      <c r="B252" t="s">
        <v>19</v>
      </c>
    </row>
    <row r="253" spans="2:7" x14ac:dyDescent="0.25">
      <c r="B253" t="s">
        <v>18</v>
      </c>
    </row>
    <row r="254" spans="2:7" x14ac:dyDescent="0.25">
      <c r="D254" t="s">
        <v>9</v>
      </c>
      <c r="E254" t="s">
        <v>265</v>
      </c>
      <c r="F254" s="1" t="s">
        <v>361</v>
      </c>
      <c r="G254" t="s">
        <v>646</v>
      </c>
    </row>
    <row r="255" spans="2:7" x14ac:dyDescent="0.25">
      <c r="D255" t="s">
        <v>9</v>
      </c>
      <c r="E255" t="s">
        <v>265</v>
      </c>
      <c r="F255" s="1" t="s">
        <v>362</v>
      </c>
      <c r="G255" s="1" t="s">
        <v>619</v>
      </c>
    </row>
    <row r="256" spans="2:7" x14ac:dyDescent="0.25">
      <c r="D256" t="s">
        <v>9</v>
      </c>
      <c r="E256" t="s">
        <v>265</v>
      </c>
      <c r="F256" s="1" t="s">
        <v>351</v>
      </c>
      <c r="G256" t="s">
        <v>647</v>
      </c>
    </row>
    <row r="257" spans="1:18" x14ac:dyDescent="0.25">
      <c r="B257" t="s">
        <v>19</v>
      </c>
    </row>
    <row r="258" spans="1:18" x14ac:dyDescent="0.25">
      <c r="A258" s="25"/>
      <c r="B258" t="s">
        <v>381</v>
      </c>
    </row>
    <row r="259" spans="1:18" x14ac:dyDescent="0.25">
      <c r="A259" s="24"/>
      <c r="B259" t="s">
        <v>381</v>
      </c>
    </row>
    <row r="260" spans="1:18" x14ac:dyDescent="0.25">
      <c r="A260" s="20"/>
      <c r="B260" t="s">
        <v>381</v>
      </c>
    </row>
    <row r="261" spans="1:18" x14ac:dyDescent="0.25">
      <c r="F261" s="1"/>
      <c r="G261" s="1"/>
      <c r="H261" s="1"/>
      <c r="J261" s="1"/>
      <c r="K261" s="1"/>
      <c r="L261" s="1"/>
      <c r="M261" s="1"/>
      <c r="N261" s="1"/>
      <c r="O261" s="1"/>
      <c r="P261" s="1"/>
      <c r="Q261" s="1"/>
      <c r="R261" s="1"/>
    </row>
    <row r="262" spans="1:18" x14ac:dyDescent="0.25">
      <c r="F262" s="1"/>
      <c r="G262" s="1"/>
      <c r="H262" s="1"/>
      <c r="J262" s="1"/>
      <c r="K262" s="1"/>
      <c r="L262" s="1"/>
      <c r="M262" s="1"/>
      <c r="N262" s="1"/>
      <c r="O262" s="1"/>
      <c r="P262" s="1"/>
      <c r="Q262" s="1"/>
      <c r="R262" s="1"/>
    </row>
    <row r="263" spans="1:18" x14ac:dyDescent="0.25">
      <c r="F263" s="1"/>
      <c r="G263" s="1"/>
      <c r="H263" s="1"/>
      <c r="J263" s="1"/>
      <c r="K263" s="1"/>
      <c r="L263" s="1"/>
      <c r="M263" s="1"/>
      <c r="N263" s="1"/>
      <c r="O263" s="1"/>
      <c r="P263" s="1"/>
      <c r="Q263" s="1"/>
      <c r="R263" s="1"/>
    </row>
    <row r="264" spans="1:18" x14ac:dyDescent="0.25">
      <c r="F264" s="1"/>
      <c r="G264" s="1"/>
      <c r="H264" s="1"/>
      <c r="J264" s="1"/>
      <c r="K264" s="1"/>
      <c r="L264" s="1"/>
      <c r="M264" s="1"/>
      <c r="N264" s="1"/>
      <c r="O264" s="1"/>
      <c r="P264" s="1"/>
      <c r="Q264" s="1"/>
      <c r="R264" s="1"/>
    </row>
    <row r="265" spans="1:18" x14ac:dyDescent="0.25">
      <c r="F265" s="1"/>
      <c r="G265" s="1"/>
      <c r="H265" s="1"/>
      <c r="J265" s="1"/>
      <c r="K265" s="1"/>
      <c r="L265" s="1"/>
      <c r="M265" s="1"/>
      <c r="N265" s="1"/>
      <c r="O265" s="1"/>
      <c r="P265" s="1"/>
      <c r="Q265" s="1"/>
      <c r="R265" s="1"/>
    </row>
    <row r="266" spans="1:18" x14ac:dyDescent="0.25">
      <c r="F266" s="1"/>
      <c r="G266" s="1"/>
      <c r="H266" s="1"/>
      <c r="J266" s="1"/>
      <c r="K266" s="1"/>
      <c r="L266" s="1"/>
      <c r="M266" s="1"/>
      <c r="N266" s="1"/>
      <c r="O266" s="1"/>
      <c r="P266" s="1"/>
      <c r="Q266" s="1"/>
      <c r="R266" s="1"/>
    </row>
    <row r="267" spans="1:18" x14ac:dyDescent="0.25"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</row>
    <row r="268" spans="1:18" x14ac:dyDescent="0.25"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</row>
    <row r="269" spans="1:18" x14ac:dyDescent="0.25">
      <c r="F269" s="1"/>
    </row>
    <row r="271" spans="1:18" x14ac:dyDescent="0.25">
      <c r="F271" s="1"/>
      <c r="G271" s="1"/>
      <c r="H271" s="1"/>
      <c r="J271" s="1"/>
      <c r="K271" s="1"/>
      <c r="L271" s="1"/>
      <c r="M271" s="1"/>
      <c r="N271" s="1"/>
      <c r="O271" s="1"/>
      <c r="P271" s="1"/>
      <c r="Q271" s="1"/>
      <c r="R271" s="1"/>
    </row>
    <row r="272" spans="1:18" x14ac:dyDescent="0.25">
      <c r="F272" s="1"/>
      <c r="G272" s="1"/>
      <c r="H272" s="1"/>
      <c r="J272" s="1"/>
      <c r="K272" s="1"/>
      <c r="L272" s="1"/>
      <c r="M272" s="1"/>
      <c r="N272" s="1"/>
      <c r="O272" s="1"/>
      <c r="P272" s="1"/>
      <c r="Q272" s="1"/>
      <c r="R272" s="1"/>
    </row>
    <row r="273" spans="6:18" x14ac:dyDescent="0.25">
      <c r="F273" s="1"/>
      <c r="G273" s="1"/>
      <c r="H273" s="1"/>
      <c r="J273" s="1"/>
      <c r="K273" s="1"/>
      <c r="L273" s="1"/>
      <c r="M273" s="1"/>
      <c r="N273" s="1"/>
      <c r="O273" s="1"/>
      <c r="P273" s="1"/>
      <c r="Q273" s="1"/>
      <c r="R273" s="1"/>
    </row>
    <row r="274" spans="6:18" x14ac:dyDescent="0.25">
      <c r="F274" s="1"/>
      <c r="G274" s="1"/>
      <c r="H274" s="1"/>
      <c r="J274" s="1"/>
      <c r="K274" s="1"/>
      <c r="L274" s="1"/>
      <c r="M274" s="1"/>
      <c r="N274" s="1"/>
      <c r="O274" s="1"/>
      <c r="P274" s="1"/>
      <c r="Q274" s="1"/>
      <c r="R274" s="1"/>
    </row>
    <row r="275" spans="6:18" x14ac:dyDescent="0.25">
      <c r="F275" s="1"/>
      <c r="G275" s="1"/>
      <c r="H275" s="1"/>
      <c r="J275" s="1"/>
      <c r="K275" s="1"/>
      <c r="L275" s="1"/>
      <c r="M275" s="1"/>
      <c r="N275" s="1"/>
      <c r="O275" s="1"/>
      <c r="P275" s="1"/>
      <c r="Q275" s="1"/>
      <c r="R275" s="1"/>
    </row>
    <row r="276" spans="6:18" x14ac:dyDescent="0.25">
      <c r="F276" s="1"/>
      <c r="G276" s="1"/>
      <c r="H276" s="1"/>
      <c r="J276" s="1"/>
      <c r="K276" s="1"/>
      <c r="L276" s="1"/>
      <c r="M276" s="1"/>
      <c r="N276" s="1"/>
      <c r="O276" s="1"/>
      <c r="P276" s="1"/>
      <c r="Q276" s="1"/>
      <c r="R276" s="1"/>
    </row>
    <row r="277" spans="6:18" x14ac:dyDescent="0.25"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</row>
    <row r="280" spans="6:18" x14ac:dyDescent="0.25"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</row>
    <row r="281" spans="6:18" x14ac:dyDescent="0.25"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</row>
    <row r="282" spans="6:18" x14ac:dyDescent="0.25"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</row>
    <row r="283" spans="6:18" x14ac:dyDescent="0.25"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</row>
    <row r="284" spans="6:18" x14ac:dyDescent="0.25"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</row>
    <row r="285" spans="6:18" x14ac:dyDescent="0.25"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</row>
    <row r="286" spans="6:18" x14ac:dyDescent="0.25"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</row>
    <row r="287" spans="6:18" x14ac:dyDescent="0.25"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</row>
    <row r="288" spans="6:18" x14ac:dyDescent="0.25">
      <c r="F288" s="1"/>
    </row>
    <row r="290" spans="6:18" x14ac:dyDescent="0.25">
      <c r="F290" s="1"/>
      <c r="G290" s="1"/>
      <c r="H290" s="1"/>
      <c r="J290" s="1"/>
      <c r="K290" s="1"/>
      <c r="L290" s="1"/>
      <c r="M290" s="1"/>
      <c r="N290" s="1"/>
      <c r="O290" s="1"/>
      <c r="P290" s="1"/>
      <c r="Q290" s="1"/>
      <c r="R290" s="1"/>
    </row>
    <row r="291" spans="6:18" x14ac:dyDescent="0.25">
      <c r="F291" s="1"/>
      <c r="G291" s="1"/>
      <c r="H291" s="1"/>
      <c r="J291" s="1"/>
      <c r="K291" s="1"/>
      <c r="L291" s="1"/>
      <c r="M291" s="1"/>
      <c r="N291" s="1"/>
      <c r="O291" s="1"/>
      <c r="P291" s="1"/>
      <c r="Q291" s="1"/>
      <c r="R291" s="1"/>
    </row>
    <row r="292" spans="6:18" x14ac:dyDescent="0.25">
      <c r="F292" s="1"/>
      <c r="G292" s="1"/>
      <c r="H292" s="1"/>
      <c r="J292" s="1"/>
      <c r="K292" s="1"/>
      <c r="L292" s="1"/>
      <c r="M292" s="1"/>
      <c r="N292" s="1"/>
      <c r="O292" s="1"/>
      <c r="P292" s="1"/>
      <c r="Q292" s="1"/>
      <c r="R292" s="1"/>
    </row>
    <row r="293" spans="6:18" x14ac:dyDescent="0.25">
      <c r="F293" s="1"/>
      <c r="G293" s="1"/>
      <c r="H293" s="1"/>
      <c r="J293" s="1"/>
      <c r="K293" s="1"/>
      <c r="L293" s="1"/>
      <c r="M293" s="1"/>
      <c r="N293" s="1"/>
      <c r="O293" s="1"/>
      <c r="P293" s="1"/>
      <c r="Q293" s="1"/>
      <c r="R293" s="1"/>
    </row>
    <row r="294" spans="6:18" x14ac:dyDescent="0.25">
      <c r="F294" s="1"/>
      <c r="G294" s="1"/>
      <c r="H294" s="1"/>
      <c r="J294" s="1"/>
      <c r="K294" s="1"/>
      <c r="L294" s="1"/>
      <c r="M294" s="1"/>
      <c r="N294" s="1"/>
      <c r="O294" s="1"/>
      <c r="P294" s="1"/>
      <c r="Q294" s="1"/>
      <c r="R294" s="1"/>
    </row>
    <row r="295" spans="6:18" x14ac:dyDescent="0.25">
      <c r="F295" s="1"/>
      <c r="G295" s="1"/>
      <c r="H295" s="1"/>
      <c r="J295" s="1"/>
      <c r="K295" s="1"/>
      <c r="L295" s="1"/>
      <c r="M295" s="1"/>
      <c r="N295" s="1"/>
      <c r="O295" s="1"/>
      <c r="P295" s="1"/>
      <c r="Q295" s="1"/>
      <c r="R295" s="1"/>
    </row>
    <row r="296" spans="6:18" x14ac:dyDescent="0.25"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</row>
    <row r="298" spans="6:18" x14ac:dyDescent="0.25"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</row>
    <row r="302" spans="6:18" x14ac:dyDescent="0.25">
      <c r="F302" s="1"/>
    </row>
    <row r="310" spans="6:6" x14ac:dyDescent="0.25">
      <c r="F310" s="1"/>
    </row>
    <row r="317" spans="6:6" x14ac:dyDescent="0.25">
      <c r="F317" s="1"/>
    </row>
    <row r="320" spans="6:6" x14ac:dyDescent="0.25">
      <c r="F320" s="1"/>
    </row>
    <row r="321" spans="6:7" x14ac:dyDescent="0.25">
      <c r="F321" s="1"/>
    </row>
    <row r="324" spans="6:7" x14ac:dyDescent="0.25">
      <c r="F324" s="1"/>
    </row>
    <row r="325" spans="6:7" x14ac:dyDescent="0.25">
      <c r="F325" s="1"/>
      <c r="G325" s="1"/>
    </row>
    <row r="326" spans="6:7" x14ac:dyDescent="0.25">
      <c r="F326" s="1"/>
    </row>
    <row r="362" spans="9:9" x14ac:dyDescent="0.25">
      <c r="I362" s="3"/>
    </row>
    <row r="363" spans="9:9" x14ac:dyDescent="0.25">
      <c r="I363" s="3"/>
    </row>
    <row r="364" spans="9:9" x14ac:dyDescent="0.25">
      <c r="I364" s="3"/>
    </row>
    <row r="365" spans="9:9" x14ac:dyDescent="0.25">
      <c r="I365" s="3"/>
    </row>
    <row r="366" spans="9:9" x14ac:dyDescent="0.25">
      <c r="I366" s="3"/>
    </row>
    <row r="367" spans="9:9" x14ac:dyDescent="0.25">
      <c r="I367" s="3"/>
    </row>
    <row r="368" spans="9:9" x14ac:dyDescent="0.25">
      <c r="I368" s="3"/>
    </row>
    <row r="369" spans="9:9" x14ac:dyDescent="0.25">
      <c r="I369" s="3"/>
    </row>
    <row r="370" spans="9:9" x14ac:dyDescent="0.25">
      <c r="I370" s="3"/>
    </row>
    <row r="371" spans="9:9" x14ac:dyDescent="0.25">
      <c r="I371" s="3"/>
    </row>
    <row r="372" spans="9:9" x14ac:dyDescent="0.25">
      <c r="I372" s="3"/>
    </row>
    <row r="373" spans="9:9" x14ac:dyDescent="0.25">
      <c r="I373" s="3"/>
    </row>
    <row r="374" spans="9:9" x14ac:dyDescent="0.25">
      <c r="I374" s="3"/>
    </row>
    <row r="375" spans="9:9" x14ac:dyDescent="0.25">
      <c r="I375" s="3"/>
    </row>
    <row r="377" spans="9:9" x14ac:dyDescent="0.25">
      <c r="I377" s="3"/>
    </row>
    <row r="378" spans="9:9" x14ac:dyDescent="0.25">
      <c r="I378" s="3"/>
    </row>
    <row r="379" spans="9:9" x14ac:dyDescent="0.25">
      <c r="I379" s="3"/>
    </row>
    <row r="380" spans="9:9" x14ac:dyDescent="0.25">
      <c r="I380" s="3"/>
    </row>
    <row r="381" spans="9:9" x14ac:dyDescent="0.25">
      <c r="I381" s="3"/>
    </row>
    <row r="382" spans="9:9" x14ac:dyDescent="0.25">
      <c r="I382" s="3"/>
    </row>
    <row r="383" spans="9:9" x14ac:dyDescent="0.25">
      <c r="I383" s="3"/>
    </row>
    <row r="384" spans="9:9" x14ac:dyDescent="0.25">
      <c r="I384" s="3"/>
    </row>
    <row r="385" spans="5:16" x14ac:dyDescent="0.25">
      <c r="I385" s="3"/>
    </row>
    <row r="386" spans="5:16" x14ac:dyDescent="0.25">
      <c r="I386" s="3"/>
    </row>
    <row r="387" spans="5:16" x14ac:dyDescent="0.25">
      <c r="I387" s="3"/>
    </row>
    <row r="389" spans="5:16" ht="16.7" customHeight="1" x14ac:dyDescent="0.25"/>
    <row r="390" spans="5:16" ht="16.7" customHeight="1" x14ac:dyDescent="0.25"/>
    <row r="391" spans="5:16" ht="16.7" customHeight="1" x14ac:dyDescent="0.25"/>
    <row r="392" spans="5:16" x14ac:dyDescent="0.25">
      <c r="F392" s="1"/>
    </row>
    <row r="393" spans="5:16" ht="16.7" customHeight="1" x14ac:dyDescent="0.25"/>
    <row r="395" spans="5:16" x14ac:dyDescent="0.25"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</row>
    <row r="397" spans="5:16" x14ac:dyDescent="0.25"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</row>
    <row r="398" spans="5:16" x14ac:dyDescent="0.25"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</row>
    <row r="399" spans="5:16" x14ac:dyDescent="0.25"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</row>
    <row r="400" spans="5:16" x14ac:dyDescent="0.25"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</row>
    <row r="401" spans="5:16" x14ac:dyDescent="0.25"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</row>
    <row r="402" spans="5:16" x14ac:dyDescent="0.25"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</row>
    <row r="403" spans="5:16" x14ac:dyDescent="0.25"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</row>
    <row r="404" spans="5:16" x14ac:dyDescent="0.25"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</row>
    <row r="405" spans="5:16" x14ac:dyDescent="0.25"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</row>
    <row r="406" spans="5:16" x14ac:dyDescent="0.25"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</row>
    <row r="407" spans="5:16" x14ac:dyDescent="0.25"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</row>
    <row r="408" spans="5:16" x14ac:dyDescent="0.25"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</row>
    <row r="409" spans="5:16" x14ac:dyDescent="0.25"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</row>
    <row r="410" spans="5:16" x14ac:dyDescent="0.25"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</row>
    <row r="411" spans="5:16" x14ac:dyDescent="0.25"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</row>
    <row r="412" spans="5:16" x14ac:dyDescent="0.25"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</row>
    <row r="425" spans="6:17" x14ac:dyDescent="0.25"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</row>
    <row r="426" spans="6:17" x14ac:dyDescent="0.25"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</row>
    <row r="427" spans="6:17" x14ac:dyDescent="0.25"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</row>
    <row r="428" spans="6:17" x14ac:dyDescent="0.25"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</row>
    <row r="429" spans="6:17" x14ac:dyDescent="0.25"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</row>
    <row r="430" spans="6:17" x14ac:dyDescent="0.25"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</row>
    <row r="431" spans="6:17" x14ac:dyDescent="0.25"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</row>
    <row r="432" spans="6:17" x14ac:dyDescent="0.25"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</row>
    <row r="435" spans="6:17" x14ac:dyDescent="0.25">
      <c r="F435" s="1"/>
      <c r="G435" s="1"/>
      <c r="H435" s="1"/>
      <c r="J435" s="1"/>
      <c r="K435" s="1"/>
      <c r="L435" s="1"/>
      <c r="M435" s="1"/>
      <c r="N435" s="1"/>
      <c r="O435" s="1"/>
      <c r="P435" s="1"/>
      <c r="Q435" s="1"/>
    </row>
    <row r="436" spans="6:17" x14ac:dyDescent="0.25">
      <c r="F436" s="1"/>
      <c r="G436" s="1"/>
      <c r="H436" s="1"/>
      <c r="J436" s="1"/>
      <c r="K436" s="1"/>
      <c r="L436" s="1"/>
      <c r="M436" s="1"/>
      <c r="N436" s="1"/>
      <c r="O436" s="1"/>
      <c r="P436" s="1"/>
      <c r="Q436" s="1"/>
    </row>
    <row r="437" spans="6:17" x14ac:dyDescent="0.25">
      <c r="F437" s="1"/>
      <c r="G437" s="1"/>
      <c r="H437" s="1"/>
      <c r="J437" s="1"/>
      <c r="K437" s="1"/>
      <c r="L437" s="1"/>
      <c r="M437" s="1"/>
      <c r="N437" s="1"/>
      <c r="O437" s="1"/>
      <c r="P437" s="1"/>
      <c r="Q437" s="1"/>
    </row>
    <row r="438" spans="6:17" x14ac:dyDescent="0.25">
      <c r="F438" s="1"/>
      <c r="G438" s="1"/>
      <c r="H438" s="1"/>
      <c r="J438" s="1"/>
      <c r="K438" s="1"/>
      <c r="L438" s="1"/>
      <c r="M438" s="1"/>
      <c r="N438" s="1"/>
      <c r="O438" s="1"/>
      <c r="P438" s="1"/>
      <c r="Q438" s="1"/>
    </row>
    <row r="439" spans="6:17" x14ac:dyDescent="0.25">
      <c r="F439" s="1"/>
      <c r="G439" s="1"/>
      <c r="H439" s="1"/>
      <c r="J439" s="1"/>
      <c r="K439" s="1"/>
      <c r="L439" s="1"/>
      <c r="M439" s="1"/>
      <c r="N439" s="1"/>
      <c r="O439" s="1"/>
      <c r="P439" s="1"/>
      <c r="Q439" s="1"/>
    </row>
    <row r="440" spans="6:17" x14ac:dyDescent="0.25">
      <c r="F440" s="1"/>
      <c r="G440" s="1"/>
      <c r="H440" s="1"/>
      <c r="J440" s="1"/>
      <c r="K440" s="1"/>
      <c r="L440" s="1"/>
      <c r="M440" s="1"/>
      <c r="N440" s="1"/>
      <c r="O440" s="1"/>
      <c r="P440" s="1"/>
    </row>
    <row r="441" spans="6:17" x14ac:dyDescent="0.25"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</row>
    <row r="442" spans="6:17" x14ac:dyDescent="0.25"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</row>
    <row r="444" spans="6:17" x14ac:dyDescent="0.25"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</row>
    <row r="445" spans="6:17" x14ac:dyDescent="0.25"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</row>
    <row r="446" spans="6:17" x14ac:dyDescent="0.25"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</row>
    <row r="447" spans="6:17" x14ac:dyDescent="0.25"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</row>
    <row r="448" spans="6:17" x14ac:dyDescent="0.25"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</row>
    <row r="449" spans="6:17" x14ac:dyDescent="0.25"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</row>
    <row r="450" spans="6:17" x14ac:dyDescent="0.25"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</row>
    <row r="451" spans="6:17" x14ac:dyDescent="0.25"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</row>
    <row r="452" spans="6:17" x14ac:dyDescent="0.25">
      <c r="F452" s="1"/>
    </row>
    <row r="454" spans="6:17" x14ac:dyDescent="0.25">
      <c r="F454" s="1"/>
      <c r="G454" s="1"/>
      <c r="H454" s="1"/>
      <c r="J454" s="1"/>
      <c r="K454" s="1"/>
      <c r="L454" s="1"/>
      <c r="M454" s="1"/>
      <c r="N454" s="1"/>
      <c r="O454" s="1"/>
      <c r="P454" s="1"/>
      <c r="Q454" s="1"/>
    </row>
    <row r="455" spans="6:17" x14ac:dyDescent="0.25">
      <c r="F455" s="1"/>
      <c r="G455" s="1"/>
      <c r="H455" s="1"/>
      <c r="J455" s="1"/>
      <c r="K455" s="1"/>
      <c r="L455" s="1"/>
      <c r="M455" s="1"/>
      <c r="N455" s="1"/>
      <c r="O455" s="1"/>
      <c r="P455" s="1"/>
      <c r="Q455" s="1"/>
    </row>
    <row r="456" spans="6:17" x14ac:dyDescent="0.25">
      <c r="F456" s="1"/>
      <c r="G456" s="1"/>
      <c r="H456" s="1"/>
      <c r="J456" s="1"/>
      <c r="K456" s="1"/>
      <c r="L456" s="1"/>
      <c r="M456" s="1"/>
      <c r="N456" s="1"/>
      <c r="O456" s="1"/>
      <c r="P456" s="1"/>
      <c r="Q456" s="1"/>
    </row>
    <row r="457" spans="6:17" x14ac:dyDescent="0.25">
      <c r="F457" s="1"/>
      <c r="G457" s="1"/>
      <c r="H457" s="1"/>
      <c r="J457" s="1"/>
      <c r="K457" s="1"/>
      <c r="L457" s="1"/>
      <c r="M457" s="1"/>
      <c r="N457" s="1"/>
      <c r="O457" s="1"/>
      <c r="P457" s="1"/>
      <c r="Q457" s="1"/>
    </row>
    <row r="458" spans="6:17" x14ac:dyDescent="0.25">
      <c r="F458" s="1"/>
      <c r="G458" s="1"/>
      <c r="H458" s="1"/>
      <c r="J458" s="1"/>
      <c r="K458" s="1"/>
      <c r="L458" s="1"/>
      <c r="M458" s="1"/>
      <c r="N458" s="1"/>
      <c r="O458" s="1"/>
      <c r="P458" s="1"/>
      <c r="Q458" s="1"/>
    </row>
    <row r="459" spans="6:17" x14ac:dyDescent="0.25">
      <c r="F459" s="1"/>
      <c r="G459" s="1"/>
      <c r="H459" s="1"/>
      <c r="J459" s="1"/>
      <c r="K459" s="1"/>
      <c r="L459" s="1"/>
      <c r="M459" s="1"/>
      <c r="N459" s="1"/>
      <c r="O459" s="1"/>
      <c r="P459" s="1"/>
      <c r="Q459" s="1"/>
    </row>
    <row r="460" spans="6:17" x14ac:dyDescent="0.25"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</row>
    <row r="461" spans="6:17" x14ac:dyDescent="0.25"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</row>
    <row r="462" spans="6:17" x14ac:dyDescent="0.25">
      <c r="F462" s="1"/>
    </row>
    <row r="464" spans="6:17" x14ac:dyDescent="0.25">
      <c r="F464" s="1"/>
      <c r="G464" s="1"/>
      <c r="H464" s="1"/>
      <c r="J464" s="1"/>
      <c r="K464" s="1"/>
      <c r="L464" s="1"/>
      <c r="M464" s="1"/>
      <c r="N464" s="1"/>
      <c r="O464" s="1"/>
      <c r="P464" s="1"/>
      <c r="Q464" s="1"/>
    </row>
    <row r="465" spans="6:17" x14ac:dyDescent="0.25">
      <c r="F465" s="1"/>
      <c r="G465" s="1"/>
      <c r="H465" s="1"/>
      <c r="J465" s="1"/>
      <c r="K465" s="1"/>
      <c r="L465" s="1"/>
      <c r="M465" s="1"/>
      <c r="N465" s="1"/>
      <c r="O465" s="1"/>
      <c r="P465" s="1"/>
      <c r="Q465" s="1"/>
    </row>
    <row r="466" spans="6:17" x14ac:dyDescent="0.25">
      <c r="F466" s="1"/>
      <c r="G466" s="1"/>
      <c r="H466" s="1"/>
      <c r="J466" s="1"/>
      <c r="K466" s="1"/>
      <c r="L466" s="1"/>
      <c r="M466" s="1"/>
      <c r="N466" s="1"/>
      <c r="O466" s="1"/>
      <c r="P466" s="1"/>
      <c r="Q466" s="1"/>
    </row>
    <row r="467" spans="6:17" x14ac:dyDescent="0.25">
      <c r="F467" s="1"/>
      <c r="G467" s="1"/>
      <c r="H467" s="1"/>
      <c r="J467" s="1"/>
      <c r="K467" s="1"/>
      <c r="L467" s="1"/>
      <c r="M467" s="1"/>
      <c r="N467" s="1"/>
      <c r="O467" s="1"/>
      <c r="P467" s="1"/>
      <c r="Q467" s="1"/>
    </row>
    <row r="468" spans="6:17" x14ac:dyDescent="0.25">
      <c r="F468" s="1"/>
      <c r="G468" s="1"/>
      <c r="H468" s="1"/>
      <c r="J468" s="1"/>
      <c r="K468" s="1"/>
      <c r="L468" s="1"/>
      <c r="M468" s="1"/>
      <c r="N468" s="1"/>
      <c r="O468" s="1"/>
      <c r="P468" s="1"/>
      <c r="Q468" s="1"/>
    </row>
    <row r="469" spans="6:17" x14ac:dyDescent="0.25">
      <c r="F469" s="1"/>
      <c r="G469" s="1"/>
      <c r="H469" s="1"/>
      <c r="J469" s="1"/>
      <c r="K469" s="1"/>
      <c r="L469" s="1"/>
      <c r="M469" s="1"/>
      <c r="N469" s="1"/>
      <c r="O469" s="1"/>
      <c r="P469" s="1"/>
      <c r="Q469" s="1"/>
    </row>
    <row r="470" spans="6:17" x14ac:dyDescent="0.25"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</row>
    <row r="471" spans="6:17" x14ac:dyDescent="0.25"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</row>
    <row r="472" spans="6:17" x14ac:dyDescent="0.25">
      <c r="F472" s="1"/>
    </row>
    <row r="474" spans="6:17" x14ac:dyDescent="0.25">
      <c r="F474" s="1"/>
      <c r="G474" s="1"/>
      <c r="H474" s="1"/>
      <c r="J474" s="1"/>
      <c r="K474" s="1"/>
      <c r="L474" s="1"/>
      <c r="M474" s="1"/>
      <c r="N474" s="1"/>
      <c r="O474" s="1"/>
      <c r="P474" s="1"/>
      <c r="Q474" s="1"/>
    </row>
    <row r="475" spans="6:17" x14ac:dyDescent="0.25">
      <c r="F475" s="1"/>
      <c r="G475" s="1"/>
      <c r="H475" s="1"/>
      <c r="J475" s="1"/>
      <c r="K475" s="1"/>
      <c r="L475" s="1"/>
      <c r="M475" s="1"/>
      <c r="N475" s="1"/>
      <c r="O475" s="1"/>
      <c r="P475" s="1"/>
      <c r="Q475" s="1"/>
    </row>
    <row r="476" spans="6:17" x14ac:dyDescent="0.25">
      <c r="F476" s="1"/>
      <c r="G476" s="1"/>
      <c r="H476" s="1"/>
      <c r="J476" s="1"/>
      <c r="K476" s="1"/>
      <c r="L476" s="1"/>
      <c r="M476" s="1"/>
      <c r="N476" s="1"/>
      <c r="O476" s="1"/>
      <c r="P476" s="1"/>
      <c r="Q476" s="1"/>
    </row>
    <row r="477" spans="6:17" x14ac:dyDescent="0.25">
      <c r="F477" s="1"/>
      <c r="G477" s="1"/>
      <c r="H477" s="1"/>
      <c r="J477" s="1"/>
      <c r="K477" s="1"/>
      <c r="L477" s="1"/>
      <c r="M477" s="1"/>
      <c r="N477" s="1"/>
      <c r="O477" s="1"/>
      <c r="P477" s="1"/>
      <c r="Q477" s="1"/>
    </row>
    <row r="478" spans="6:17" x14ac:dyDescent="0.25">
      <c r="F478" s="1"/>
      <c r="G478" s="1"/>
      <c r="H478" s="1"/>
      <c r="J478" s="1"/>
      <c r="K478" s="1"/>
      <c r="L478" s="1"/>
      <c r="M478" s="1"/>
      <c r="N478" s="1"/>
      <c r="O478" s="1"/>
      <c r="P478" s="1"/>
      <c r="Q478" s="1"/>
    </row>
    <row r="479" spans="6:17" x14ac:dyDescent="0.25">
      <c r="F479" s="1"/>
      <c r="G479" s="1"/>
      <c r="H479" s="1"/>
      <c r="J479" s="1"/>
      <c r="K479" s="1"/>
      <c r="L479" s="1"/>
      <c r="M479" s="1"/>
      <c r="N479" s="1"/>
      <c r="O479" s="1"/>
      <c r="P479" s="1"/>
      <c r="Q479" s="1"/>
    </row>
    <row r="480" spans="6:17" x14ac:dyDescent="0.25"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</row>
    <row r="483" spans="6:17" x14ac:dyDescent="0.25"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</row>
    <row r="484" spans="6:17" x14ac:dyDescent="0.25"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</row>
    <row r="485" spans="6:17" x14ac:dyDescent="0.25"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</row>
    <row r="486" spans="6:17" x14ac:dyDescent="0.25"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</row>
    <row r="487" spans="6:17" x14ac:dyDescent="0.25"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</row>
    <row r="488" spans="6:17" x14ac:dyDescent="0.25"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</row>
    <row r="489" spans="6:17" x14ac:dyDescent="0.25"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</row>
    <row r="490" spans="6:17" x14ac:dyDescent="0.25"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</row>
    <row r="491" spans="6:17" x14ac:dyDescent="0.25">
      <c r="F491" s="1"/>
    </row>
    <row r="493" spans="6:17" x14ac:dyDescent="0.25">
      <c r="F493" s="1"/>
      <c r="G493" s="1"/>
      <c r="H493" s="1"/>
      <c r="J493" s="1"/>
      <c r="K493" s="1"/>
      <c r="L493" s="1"/>
      <c r="M493" s="1"/>
      <c r="N493" s="1"/>
      <c r="O493" s="1"/>
      <c r="P493" s="1"/>
      <c r="Q493" s="1"/>
    </row>
    <row r="494" spans="6:17" x14ac:dyDescent="0.25">
      <c r="F494" s="1"/>
      <c r="G494" s="1"/>
      <c r="H494" s="1"/>
      <c r="J494" s="1"/>
      <c r="K494" s="1"/>
      <c r="L494" s="1"/>
      <c r="M494" s="1"/>
      <c r="N494" s="1"/>
      <c r="O494" s="1"/>
      <c r="P494" s="1"/>
      <c r="Q494" s="1"/>
    </row>
    <row r="495" spans="6:17" x14ac:dyDescent="0.25">
      <c r="F495" s="1"/>
      <c r="G495" s="1"/>
      <c r="H495" s="1"/>
      <c r="J495" s="1"/>
      <c r="K495" s="1"/>
      <c r="L495" s="1"/>
      <c r="M495" s="1"/>
      <c r="N495" s="1"/>
      <c r="O495" s="1"/>
      <c r="P495" s="1"/>
      <c r="Q495" s="1"/>
    </row>
    <row r="496" spans="6:17" x14ac:dyDescent="0.25">
      <c r="F496" s="1"/>
      <c r="G496" s="1"/>
      <c r="H496" s="1"/>
      <c r="J496" s="1"/>
      <c r="K496" s="1"/>
      <c r="L496" s="1"/>
      <c r="M496" s="1"/>
      <c r="N496" s="1"/>
      <c r="O496" s="1"/>
      <c r="P496" s="1"/>
      <c r="Q496" s="1"/>
    </row>
    <row r="497" spans="6:17" x14ac:dyDescent="0.25">
      <c r="F497" s="1"/>
      <c r="G497" s="1"/>
      <c r="H497" s="1"/>
      <c r="J497" s="1"/>
      <c r="K497" s="1"/>
      <c r="L497" s="1"/>
      <c r="M497" s="1"/>
      <c r="N497" s="1"/>
      <c r="O497" s="1"/>
      <c r="P497" s="1"/>
      <c r="Q497" s="1"/>
    </row>
    <row r="498" spans="6:17" x14ac:dyDescent="0.25">
      <c r="F498" s="1"/>
      <c r="G498" s="1"/>
      <c r="H498" s="1"/>
      <c r="J498" s="1"/>
      <c r="K498" s="1"/>
      <c r="L498" s="1"/>
      <c r="M498" s="1"/>
      <c r="N498" s="1"/>
      <c r="O498" s="1"/>
      <c r="P498" s="1"/>
      <c r="Q498" s="1"/>
    </row>
    <row r="499" spans="6:17" x14ac:dyDescent="0.25"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</row>
    <row r="500" spans="6:17" x14ac:dyDescent="0.25"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</row>
    <row r="501" spans="6:17" x14ac:dyDescent="0.25">
      <c r="F501" s="1"/>
    </row>
    <row r="503" spans="6:17" x14ac:dyDescent="0.25">
      <c r="F503" s="1"/>
      <c r="G503" s="1"/>
      <c r="H503" s="1"/>
      <c r="J503" s="1"/>
      <c r="K503" s="1"/>
      <c r="L503" s="1"/>
      <c r="M503" s="1"/>
      <c r="N503" s="1"/>
      <c r="O503" s="1"/>
      <c r="P503" s="1"/>
      <c r="Q503" s="1"/>
    </row>
    <row r="504" spans="6:17" x14ac:dyDescent="0.25">
      <c r="F504" s="1"/>
      <c r="G504" s="1"/>
      <c r="H504" s="1"/>
      <c r="J504" s="1"/>
      <c r="K504" s="1"/>
      <c r="L504" s="1"/>
      <c r="M504" s="1"/>
      <c r="N504" s="1"/>
      <c r="O504" s="1"/>
      <c r="P504" s="1"/>
      <c r="Q504" s="1"/>
    </row>
    <row r="505" spans="6:17" x14ac:dyDescent="0.25">
      <c r="F505" s="1"/>
      <c r="G505" s="1"/>
      <c r="H505" s="1"/>
      <c r="J505" s="1"/>
      <c r="K505" s="1"/>
      <c r="L505" s="1"/>
      <c r="M505" s="1"/>
      <c r="N505" s="1"/>
      <c r="O505" s="1"/>
      <c r="P505" s="1"/>
      <c r="Q505" s="1"/>
    </row>
    <row r="506" spans="6:17" x14ac:dyDescent="0.25">
      <c r="F506" s="1"/>
      <c r="G506" s="1"/>
      <c r="H506" s="1"/>
      <c r="J506" s="1"/>
      <c r="K506" s="1"/>
      <c r="L506" s="1"/>
      <c r="M506" s="1"/>
      <c r="N506" s="1"/>
      <c r="O506" s="1"/>
      <c r="P506" s="1"/>
      <c r="Q506" s="1"/>
    </row>
    <row r="507" spans="6:17" x14ac:dyDescent="0.25">
      <c r="F507" s="1"/>
      <c r="G507" s="1"/>
      <c r="H507" s="1"/>
      <c r="J507" s="1"/>
      <c r="K507" s="1"/>
      <c r="L507" s="1"/>
      <c r="M507" s="1"/>
      <c r="N507" s="1"/>
      <c r="O507" s="1"/>
      <c r="P507" s="1"/>
      <c r="Q507" s="1"/>
    </row>
    <row r="508" spans="6:17" x14ac:dyDescent="0.25">
      <c r="F508" s="1"/>
      <c r="G508" s="1"/>
      <c r="H508" s="1"/>
      <c r="J508" s="1"/>
      <c r="K508" s="1"/>
      <c r="L508" s="1"/>
      <c r="M508" s="1"/>
      <c r="N508" s="1"/>
      <c r="O508" s="1"/>
      <c r="P508" s="1"/>
      <c r="Q508" s="1"/>
    </row>
    <row r="509" spans="6:17" x14ac:dyDescent="0.25"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</row>
    <row r="510" spans="6:17" x14ac:dyDescent="0.25"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</row>
    <row r="511" spans="6:17" x14ac:dyDescent="0.25">
      <c r="F511" s="1"/>
    </row>
    <row r="513" spans="6:17" x14ac:dyDescent="0.25">
      <c r="F513" s="1"/>
      <c r="G513" s="1"/>
      <c r="H513" s="1"/>
      <c r="J513" s="1"/>
      <c r="K513" s="1"/>
      <c r="L513" s="1"/>
      <c r="M513" s="1"/>
      <c r="N513" s="1"/>
      <c r="O513" s="1"/>
      <c r="P513" s="1"/>
      <c r="Q513" s="1"/>
    </row>
    <row r="514" spans="6:17" x14ac:dyDescent="0.25">
      <c r="F514" s="1"/>
      <c r="G514" s="1"/>
      <c r="H514" s="1"/>
      <c r="J514" s="1"/>
      <c r="K514" s="1"/>
      <c r="L514" s="1"/>
      <c r="M514" s="1"/>
      <c r="N514" s="1"/>
      <c r="O514" s="1"/>
      <c r="P514" s="1"/>
      <c r="Q514" s="1"/>
    </row>
    <row r="515" spans="6:17" x14ac:dyDescent="0.25">
      <c r="F515" s="1"/>
      <c r="G515" s="1"/>
      <c r="H515" s="1"/>
      <c r="J515" s="1"/>
      <c r="K515" s="1"/>
      <c r="L515" s="1"/>
      <c r="M515" s="1"/>
      <c r="N515" s="1"/>
      <c r="O515" s="1"/>
      <c r="P515" s="1"/>
      <c r="Q515" s="1"/>
    </row>
    <row r="516" spans="6:17" x14ac:dyDescent="0.25">
      <c r="F516" s="1"/>
      <c r="G516" s="1"/>
      <c r="H516" s="1"/>
      <c r="J516" s="1"/>
      <c r="K516" s="1"/>
      <c r="L516" s="1"/>
      <c r="M516" s="1"/>
      <c r="N516" s="1"/>
      <c r="O516" s="1"/>
      <c r="P516" s="1"/>
      <c r="Q516" s="1"/>
    </row>
    <row r="517" spans="6:17" x14ac:dyDescent="0.25">
      <c r="F517" s="1"/>
      <c r="G517" s="1"/>
      <c r="H517" s="1"/>
      <c r="J517" s="1"/>
      <c r="K517" s="1"/>
      <c r="L517" s="1"/>
      <c r="M517" s="1"/>
      <c r="N517" s="1"/>
      <c r="O517" s="1"/>
      <c r="P517" s="1"/>
      <c r="Q517" s="1"/>
    </row>
    <row r="518" spans="6:17" x14ac:dyDescent="0.25">
      <c r="F518" s="1"/>
      <c r="G518" s="1"/>
      <c r="H518" s="1"/>
      <c r="J518" s="1"/>
      <c r="K518" s="1"/>
      <c r="L518" s="1"/>
      <c r="M518" s="1"/>
      <c r="N518" s="1"/>
      <c r="O518" s="1"/>
      <c r="P518" s="1"/>
      <c r="Q518" s="1"/>
    </row>
    <row r="519" spans="6:17" x14ac:dyDescent="0.25"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</row>
    <row r="522" spans="6:17" x14ac:dyDescent="0.25"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</row>
    <row r="523" spans="6:17" x14ac:dyDescent="0.25"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</row>
    <row r="524" spans="6:17" x14ac:dyDescent="0.25"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</row>
    <row r="525" spans="6:17" x14ac:dyDescent="0.25"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</row>
    <row r="526" spans="6:17" x14ac:dyDescent="0.25"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</row>
    <row r="527" spans="6:17" x14ac:dyDescent="0.25"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</row>
    <row r="528" spans="6:17" x14ac:dyDescent="0.25"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</row>
    <row r="529" spans="6:17" x14ac:dyDescent="0.25"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</row>
    <row r="530" spans="6:17" x14ac:dyDescent="0.25">
      <c r="F530" s="1"/>
    </row>
    <row r="532" spans="6:17" x14ac:dyDescent="0.25">
      <c r="F532" s="1"/>
      <c r="G532" s="1"/>
      <c r="H532" s="1"/>
      <c r="J532" s="1"/>
      <c r="K532" s="1"/>
      <c r="L532" s="1"/>
      <c r="M532" s="1"/>
      <c r="N532" s="1"/>
      <c r="O532" s="1"/>
      <c r="P532" s="1"/>
      <c r="Q532" s="1"/>
    </row>
    <row r="533" spans="6:17" x14ac:dyDescent="0.25">
      <c r="F533" s="1"/>
      <c r="G533" s="1"/>
      <c r="H533" s="1"/>
      <c r="J533" s="1"/>
      <c r="K533" s="1"/>
      <c r="L533" s="1"/>
      <c r="M533" s="1"/>
      <c r="N533" s="1"/>
      <c r="O533" s="1"/>
      <c r="P533" s="1"/>
      <c r="Q533" s="1"/>
    </row>
    <row r="534" spans="6:17" x14ac:dyDescent="0.25">
      <c r="F534" s="1"/>
      <c r="G534" s="1"/>
      <c r="H534" s="1"/>
      <c r="J534" s="1"/>
      <c r="K534" s="1"/>
      <c r="L534" s="1"/>
      <c r="M534" s="1"/>
      <c r="N534" s="1"/>
      <c r="O534" s="1"/>
      <c r="P534" s="1"/>
      <c r="Q534" s="1"/>
    </row>
    <row r="535" spans="6:17" x14ac:dyDescent="0.25">
      <c r="F535" s="1"/>
      <c r="G535" s="1"/>
      <c r="H535" s="1"/>
      <c r="J535" s="1"/>
      <c r="K535" s="1"/>
      <c r="L535" s="1"/>
      <c r="M535" s="1"/>
      <c r="N535" s="1"/>
      <c r="O535" s="1"/>
      <c r="P535" s="1"/>
      <c r="Q535" s="1"/>
    </row>
    <row r="536" spans="6:17" x14ac:dyDescent="0.25">
      <c r="F536" s="1"/>
      <c r="G536" s="1"/>
      <c r="H536" s="1"/>
      <c r="J536" s="1"/>
      <c r="K536" s="1"/>
      <c r="L536" s="1"/>
      <c r="M536" s="1"/>
      <c r="N536" s="1"/>
      <c r="O536" s="1"/>
      <c r="P536" s="1"/>
      <c r="Q536" s="1"/>
    </row>
    <row r="537" spans="6:17" x14ac:dyDescent="0.25">
      <c r="F537" s="1"/>
      <c r="G537" s="1"/>
      <c r="H537" s="1"/>
      <c r="J537" s="1"/>
      <c r="K537" s="1"/>
      <c r="L537" s="1"/>
      <c r="M537" s="1"/>
      <c r="N537" s="1"/>
      <c r="O537" s="1"/>
      <c r="P537" s="1"/>
      <c r="Q537" s="1"/>
    </row>
    <row r="538" spans="6:17" x14ac:dyDescent="0.25"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</row>
    <row r="539" spans="6:17" x14ac:dyDescent="0.25"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</row>
    <row r="540" spans="6:17" x14ac:dyDescent="0.25">
      <c r="F540" s="1"/>
    </row>
    <row r="542" spans="6:17" x14ac:dyDescent="0.25">
      <c r="F542" s="1"/>
      <c r="G542" s="1"/>
      <c r="H542" s="1"/>
      <c r="J542" s="1"/>
      <c r="K542" s="1"/>
      <c r="L542" s="1"/>
      <c r="M542" s="1"/>
      <c r="N542" s="1"/>
      <c r="O542" s="1"/>
      <c r="P542" s="1"/>
      <c r="Q542" s="1"/>
    </row>
    <row r="543" spans="6:17" x14ac:dyDescent="0.25">
      <c r="F543" s="1"/>
      <c r="G543" s="1"/>
      <c r="H543" s="1"/>
      <c r="J543" s="1"/>
      <c r="K543" s="1"/>
      <c r="L543" s="1"/>
      <c r="M543" s="1"/>
      <c r="N543" s="1"/>
      <c r="O543" s="1"/>
      <c r="P543" s="1"/>
      <c r="Q543" s="1"/>
    </row>
    <row r="544" spans="6:17" x14ac:dyDescent="0.25">
      <c r="F544" s="1"/>
      <c r="G544" s="1"/>
      <c r="H544" s="1"/>
      <c r="J544" s="1"/>
      <c r="K544" s="1"/>
      <c r="L544" s="1"/>
      <c r="M544" s="1"/>
      <c r="N544" s="1"/>
      <c r="O544" s="1"/>
      <c r="P544" s="1"/>
      <c r="Q544" s="1"/>
    </row>
    <row r="545" spans="6:17" x14ac:dyDescent="0.25">
      <c r="F545" s="1"/>
      <c r="G545" s="1"/>
      <c r="H545" s="1"/>
      <c r="J545" s="1"/>
      <c r="K545" s="1"/>
      <c r="L545" s="1"/>
      <c r="M545" s="1"/>
      <c r="N545" s="1"/>
      <c r="O545" s="1"/>
      <c r="P545" s="1"/>
      <c r="Q545" s="1"/>
    </row>
    <row r="546" spans="6:17" x14ac:dyDescent="0.25">
      <c r="F546" s="1"/>
      <c r="G546" s="1"/>
      <c r="H546" s="1"/>
      <c r="J546" s="1"/>
      <c r="K546" s="1"/>
      <c r="L546" s="1"/>
      <c r="M546" s="1"/>
      <c r="N546" s="1"/>
      <c r="O546" s="1"/>
      <c r="P546" s="1"/>
      <c r="Q546" s="1"/>
    </row>
    <row r="547" spans="6:17" x14ac:dyDescent="0.25">
      <c r="F547" s="1"/>
      <c r="G547" s="1"/>
      <c r="H547" s="1"/>
      <c r="J547" s="1"/>
      <c r="K547" s="1"/>
      <c r="L547" s="1"/>
      <c r="M547" s="1"/>
      <c r="N547" s="1"/>
      <c r="O547" s="1"/>
      <c r="P547" s="1"/>
      <c r="Q547" s="1"/>
    </row>
    <row r="548" spans="6:17" x14ac:dyDescent="0.25"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</row>
    <row r="549" spans="6:17" x14ac:dyDescent="0.25"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</row>
    <row r="550" spans="6:17" x14ac:dyDescent="0.25">
      <c r="F550" s="1"/>
    </row>
    <row r="552" spans="6:17" x14ac:dyDescent="0.25">
      <c r="F552" s="1"/>
      <c r="G552" s="1"/>
      <c r="H552" s="1"/>
      <c r="J552" s="1"/>
      <c r="K552" s="1"/>
      <c r="L552" s="1"/>
      <c r="M552" s="1"/>
      <c r="N552" s="1"/>
      <c r="O552" s="1"/>
      <c r="P552" s="1"/>
      <c r="Q552" s="1"/>
    </row>
    <row r="553" spans="6:17" x14ac:dyDescent="0.25">
      <c r="F553" s="1"/>
      <c r="G553" s="1"/>
      <c r="H553" s="1"/>
      <c r="J553" s="1"/>
      <c r="K553" s="1"/>
      <c r="L553" s="1"/>
      <c r="M553" s="1"/>
      <c r="N553" s="1"/>
      <c r="O553" s="1"/>
      <c r="P553" s="1"/>
      <c r="Q553" s="1"/>
    </row>
    <row r="554" spans="6:17" x14ac:dyDescent="0.25">
      <c r="F554" s="1"/>
      <c r="G554" s="1"/>
      <c r="H554" s="1"/>
      <c r="J554" s="1"/>
      <c r="K554" s="1"/>
      <c r="L554" s="1"/>
      <c r="M554" s="1"/>
      <c r="N554" s="1"/>
      <c r="O554" s="1"/>
      <c r="P554" s="1"/>
      <c r="Q554" s="1"/>
    </row>
    <row r="555" spans="6:17" x14ac:dyDescent="0.25">
      <c r="F555" s="1"/>
      <c r="G555" s="1"/>
      <c r="H555" s="1"/>
      <c r="J555" s="1"/>
      <c r="K555" s="1"/>
      <c r="L555" s="1"/>
      <c r="M555" s="1"/>
      <c r="N555" s="1"/>
      <c r="O555" s="1"/>
      <c r="P555" s="1"/>
      <c r="Q555" s="1"/>
    </row>
    <row r="556" spans="6:17" x14ac:dyDescent="0.25">
      <c r="F556" s="1"/>
      <c r="G556" s="1"/>
      <c r="H556" s="1"/>
      <c r="J556" s="1"/>
      <c r="K556" s="1"/>
      <c r="L556" s="1"/>
      <c r="M556" s="1"/>
      <c r="N556" s="1"/>
      <c r="O556" s="1"/>
      <c r="P556" s="1"/>
      <c r="Q556" s="1"/>
    </row>
    <row r="557" spans="6:17" x14ac:dyDescent="0.25">
      <c r="F557" s="1"/>
      <c r="G557" s="1"/>
      <c r="H557" s="1"/>
      <c r="J557" s="1"/>
      <c r="K557" s="1"/>
      <c r="L557" s="1"/>
      <c r="M557" s="1"/>
      <c r="N557" s="1"/>
      <c r="O557" s="1"/>
      <c r="P557" s="1"/>
      <c r="Q557" s="1"/>
    </row>
    <row r="558" spans="6:17" x14ac:dyDescent="0.25"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</row>
    <row r="561" spans="6:17" x14ac:dyDescent="0.25"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</row>
    <row r="562" spans="6:17" x14ac:dyDescent="0.25"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</row>
    <row r="563" spans="6:17" x14ac:dyDescent="0.25"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</row>
    <row r="564" spans="6:17" x14ac:dyDescent="0.25"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</row>
    <row r="565" spans="6:17" x14ac:dyDescent="0.25"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</row>
    <row r="566" spans="6:17" x14ac:dyDescent="0.25"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</row>
    <row r="567" spans="6:17" x14ac:dyDescent="0.25"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</row>
    <row r="568" spans="6:17" x14ac:dyDescent="0.25"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</row>
    <row r="569" spans="6:17" x14ac:dyDescent="0.25">
      <c r="F569" s="1"/>
    </row>
    <row r="571" spans="6:17" x14ac:dyDescent="0.25">
      <c r="F571" s="1"/>
      <c r="G571" s="1"/>
      <c r="H571" s="1"/>
      <c r="J571" s="1"/>
      <c r="K571" s="1"/>
      <c r="L571" s="1"/>
      <c r="M571" s="1"/>
      <c r="N571" s="1"/>
      <c r="O571" s="1"/>
      <c r="P571" s="1"/>
      <c r="Q571" s="1"/>
    </row>
    <row r="572" spans="6:17" x14ac:dyDescent="0.25">
      <c r="F572" s="1"/>
      <c r="G572" s="1"/>
      <c r="H572" s="1"/>
      <c r="J572" s="1"/>
      <c r="K572" s="1"/>
      <c r="L572" s="1"/>
      <c r="M572" s="1"/>
      <c r="N572" s="1"/>
      <c r="O572" s="1"/>
      <c r="P572" s="1"/>
      <c r="Q572" s="1"/>
    </row>
    <row r="573" spans="6:17" x14ac:dyDescent="0.25">
      <c r="F573" s="1"/>
      <c r="G573" s="1"/>
      <c r="H573" s="1"/>
      <c r="J573" s="1"/>
      <c r="K573" s="1"/>
      <c r="L573" s="1"/>
      <c r="M573" s="1"/>
      <c r="N573" s="1"/>
      <c r="O573" s="1"/>
      <c r="P573" s="1"/>
      <c r="Q573" s="1"/>
    </row>
    <row r="574" spans="6:17" x14ac:dyDescent="0.25">
      <c r="F574" s="1"/>
      <c r="G574" s="1"/>
      <c r="H574" s="1"/>
      <c r="J574" s="1"/>
      <c r="K574" s="1"/>
      <c r="L574" s="1"/>
      <c r="M574" s="1"/>
      <c r="N574" s="1"/>
      <c r="O574" s="1"/>
      <c r="P574" s="1"/>
      <c r="Q574" s="1"/>
    </row>
    <row r="575" spans="6:17" x14ac:dyDescent="0.25">
      <c r="F575" s="1"/>
      <c r="G575" s="1"/>
      <c r="H575" s="1"/>
      <c r="J575" s="1"/>
      <c r="K575" s="1"/>
      <c r="L575" s="1"/>
      <c r="M575" s="1"/>
      <c r="N575" s="1"/>
      <c r="O575" s="1"/>
      <c r="P575" s="1"/>
      <c r="Q575" s="1"/>
    </row>
    <row r="576" spans="6:17" x14ac:dyDescent="0.25">
      <c r="F576" s="1"/>
      <c r="G576" s="1"/>
      <c r="H576" s="1"/>
      <c r="J576" s="1"/>
      <c r="K576" s="1"/>
      <c r="L576" s="1"/>
      <c r="M576" s="1"/>
      <c r="N576" s="1"/>
      <c r="O576" s="1"/>
      <c r="P576" s="1"/>
      <c r="Q576" s="1"/>
    </row>
    <row r="577" spans="6:17" x14ac:dyDescent="0.25"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</row>
    <row r="579" spans="6:17" x14ac:dyDescent="0.25"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</row>
    <row r="583" spans="6:17" x14ac:dyDescent="0.25">
      <c r="F583" s="1"/>
    </row>
    <row r="591" spans="6:17" x14ac:dyDescent="0.25">
      <c r="F591" s="1"/>
    </row>
    <row r="598" spans="6:7" x14ac:dyDescent="0.25">
      <c r="F598" s="1"/>
    </row>
    <row r="601" spans="6:7" x14ac:dyDescent="0.25">
      <c r="F601" s="1"/>
    </row>
    <row r="602" spans="6:7" x14ac:dyDescent="0.25">
      <c r="F602" s="1"/>
    </row>
    <row r="605" spans="6:7" x14ac:dyDescent="0.25">
      <c r="F605" s="1"/>
    </row>
    <row r="606" spans="6:7" x14ac:dyDescent="0.25">
      <c r="F606" s="1"/>
      <c r="G606" s="1"/>
    </row>
    <row r="607" spans="6:7" x14ac:dyDescent="0.25">
      <c r="F607" s="1"/>
    </row>
    <row r="610" spans="6:16" x14ac:dyDescent="0.25"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</row>
    <row r="611" spans="6:16" x14ac:dyDescent="0.25"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</row>
    <row r="612" spans="6:16" x14ac:dyDescent="0.25"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</row>
    <row r="658" spans="5:16" x14ac:dyDescent="0.25"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</row>
    <row r="659" spans="5:16" x14ac:dyDescent="0.25"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</row>
    <row r="661" spans="5:16" x14ac:dyDescent="0.25"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</row>
    <row r="662" spans="5:16" x14ac:dyDescent="0.25"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</row>
    <row r="663" spans="5:16" x14ac:dyDescent="0.25"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</row>
    <row r="664" spans="5:16" x14ac:dyDescent="0.25"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</row>
    <row r="665" spans="5:16" x14ac:dyDescent="0.25"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</row>
    <row r="666" spans="5:16" x14ac:dyDescent="0.25"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</row>
    <row r="667" spans="5:16" x14ac:dyDescent="0.25"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</row>
    <row r="668" spans="5:16" x14ac:dyDescent="0.25"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</row>
    <row r="669" spans="5:16" x14ac:dyDescent="0.25"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</row>
    <row r="670" spans="5:16" x14ac:dyDescent="0.25"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</row>
    <row r="671" spans="5:16" x14ac:dyDescent="0.25"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</row>
    <row r="672" spans="5:16" x14ac:dyDescent="0.25"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</row>
    <row r="673" spans="6:16" x14ac:dyDescent="0.25"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</row>
    <row r="674" spans="6:16" x14ac:dyDescent="0.25"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</row>
    <row r="675" spans="6:16" x14ac:dyDescent="0.25"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</row>
  </sheetData>
  <conditionalFormatting sqref="L561:P561 I561:J561">
    <cfRule type="duplicateValues" dxfId="2" priority="8"/>
  </conditionalFormatting>
  <conditionalFormatting sqref="L280:Q280 I280:J280">
    <cfRule type="duplicateValues" dxfId="1" priority="2"/>
  </conditionalFormatting>
  <conditionalFormatting sqref="L210:P210 I210:J210">
    <cfRule type="duplicateValues" dxfId="0" priority="1"/>
  </conditionalFormatting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8BD5C9-A048-4A3C-8E58-D18F5ADE85B5}">
  <dimension ref="A1:D206"/>
  <sheetViews>
    <sheetView workbookViewId="0">
      <selection activeCell="A4" sqref="A4:XFD5"/>
    </sheetView>
  </sheetViews>
  <sheetFormatPr defaultRowHeight="15" x14ac:dyDescent="0.25"/>
  <cols>
    <col min="1" max="1" width="16.5703125" bestFit="1" customWidth="1"/>
    <col min="2" max="2" width="10.7109375" bestFit="1" customWidth="1"/>
    <col min="3" max="3" width="31.42578125" bestFit="1" customWidth="1"/>
    <col min="4" max="4" width="27" bestFit="1" customWidth="1"/>
  </cols>
  <sheetData>
    <row r="1" spans="1:4" s="6" customFormat="1" x14ac:dyDescent="0.25">
      <c r="A1" s="6" t="s">
        <v>13</v>
      </c>
      <c r="B1" s="6" t="s">
        <v>14</v>
      </c>
      <c r="C1" s="6" t="s">
        <v>6</v>
      </c>
      <c r="D1" s="6" t="s">
        <v>130</v>
      </c>
    </row>
    <row r="2" spans="1:4" s="7" customFormat="1" x14ac:dyDescent="0.25">
      <c r="A2" s="7" t="s">
        <v>22</v>
      </c>
      <c r="B2" s="7" t="str">
        <f>"1"</f>
        <v>1</v>
      </c>
      <c r="C2" s="7" t="s">
        <v>23</v>
      </c>
      <c r="D2" s="7" t="s">
        <v>193</v>
      </c>
    </row>
    <row r="3" spans="1:4" s="7" customFormat="1" x14ac:dyDescent="0.25">
      <c r="A3" s="7" t="s">
        <v>22</v>
      </c>
      <c r="B3" s="7" t="str">
        <f>"2"</f>
        <v>2</v>
      </c>
      <c r="C3" s="7" t="s">
        <v>24</v>
      </c>
      <c r="D3" s="7" t="s">
        <v>194</v>
      </c>
    </row>
    <row r="4" spans="1:4" s="5" customFormat="1" x14ac:dyDescent="0.25">
      <c r="A4" s="5" t="s">
        <v>29</v>
      </c>
      <c r="B4" s="5" t="str">
        <f>"1"</f>
        <v>1</v>
      </c>
      <c r="C4" s="5" t="s">
        <v>15</v>
      </c>
      <c r="D4" s="5" t="s">
        <v>149</v>
      </c>
    </row>
    <row r="5" spans="1:4" s="5" customFormat="1" x14ac:dyDescent="0.25">
      <c r="A5" s="5" t="s">
        <v>29</v>
      </c>
      <c r="B5" s="5" t="str">
        <f>"2"</f>
        <v>2</v>
      </c>
      <c r="C5" s="5" t="s">
        <v>16</v>
      </c>
      <c r="D5" s="5" t="s">
        <v>148</v>
      </c>
    </row>
    <row r="6" spans="1:4" s="7" customFormat="1" x14ac:dyDescent="0.25">
      <c r="A6" s="7" t="s">
        <v>52</v>
      </c>
      <c r="B6" s="7" t="str">
        <f>"1"</f>
        <v>1</v>
      </c>
      <c r="C6" s="7" t="s">
        <v>53</v>
      </c>
      <c r="D6" s="7" t="s">
        <v>149</v>
      </c>
    </row>
    <row r="7" spans="1:4" s="7" customFormat="1" x14ac:dyDescent="0.25">
      <c r="A7" s="7" t="s">
        <v>52</v>
      </c>
      <c r="B7" s="7" t="str">
        <f>"2"</f>
        <v>2</v>
      </c>
      <c r="C7" s="7" t="s">
        <v>16</v>
      </c>
      <c r="D7" s="7" t="s">
        <v>148</v>
      </c>
    </row>
    <row r="8" spans="1:4" s="7" customFormat="1" x14ac:dyDescent="0.25">
      <c r="A8" s="7" t="s">
        <v>52</v>
      </c>
      <c r="B8" s="7" t="str">
        <f>"3"</f>
        <v>3</v>
      </c>
      <c r="C8" s="7" t="s">
        <v>40</v>
      </c>
      <c r="D8" s="7" t="s">
        <v>195</v>
      </c>
    </row>
    <row r="9" spans="1:4" s="5" customFormat="1" x14ac:dyDescent="0.25">
      <c r="A9" s="5" t="s">
        <v>54</v>
      </c>
      <c r="B9" s="5" t="str">
        <f>"1"</f>
        <v>1</v>
      </c>
      <c r="C9" s="5" t="s">
        <v>65</v>
      </c>
      <c r="D9" s="5" t="s">
        <v>138</v>
      </c>
    </row>
    <row r="10" spans="1:4" s="5" customFormat="1" x14ac:dyDescent="0.25">
      <c r="A10" s="5" t="s">
        <v>54</v>
      </c>
      <c r="B10" s="5" t="str">
        <f>"2"</f>
        <v>2</v>
      </c>
      <c r="C10" s="5" t="s">
        <v>66</v>
      </c>
      <c r="D10" s="5" t="s">
        <v>139</v>
      </c>
    </row>
    <row r="11" spans="1:4" s="5" customFormat="1" x14ac:dyDescent="0.25">
      <c r="A11" s="5" t="s">
        <v>54</v>
      </c>
      <c r="B11" s="5" t="str">
        <f>"3"</f>
        <v>3</v>
      </c>
      <c r="C11" s="5" t="s">
        <v>140</v>
      </c>
      <c r="D11" s="5" t="s">
        <v>160</v>
      </c>
    </row>
    <row r="12" spans="1:4" s="5" customFormat="1" x14ac:dyDescent="0.25">
      <c r="A12" s="5" t="s">
        <v>54</v>
      </c>
      <c r="B12" s="5" t="str">
        <f>"4"</f>
        <v>4</v>
      </c>
      <c r="C12" s="5" t="s">
        <v>67</v>
      </c>
      <c r="D12" s="5" t="s">
        <v>161</v>
      </c>
    </row>
    <row r="13" spans="1:4" s="5" customFormat="1" x14ac:dyDescent="0.25">
      <c r="A13" s="5" t="s">
        <v>54</v>
      </c>
      <c r="B13" s="5" t="str">
        <f>"5"</f>
        <v>5</v>
      </c>
      <c r="C13" s="5" t="s">
        <v>68</v>
      </c>
      <c r="D13" s="5" t="s">
        <v>137</v>
      </c>
    </row>
    <row r="14" spans="1:4" s="7" customFormat="1" x14ac:dyDescent="0.25">
      <c r="A14" s="7" t="s">
        <v>30</v>
      </c>
      <c r="B14" s="7" t="s">
        <v>31</v>
      </c>
      <c r="C14" s="7" t="s">
        <v>69</v>
      </c>
      <c r="D14" s="7" t="s">
        <v>203</v>
      </c>
    </row>
    <row r="15" spans="1:4" s="7" customFormat="1" x14ac:dyDescent="0.25">
      <c r="A15" s="7" t="s">
        <v>30</v>
      </c>
      <c r="B15" s="7" t="s">
        <v>302</v>
      </c>
      <c r="C15" s="7" t="s">
        <v>301</v>
      </c>
    </row>
    <row r="16" spans="1:4" s="7" customFormat="1" x14ac:dyDescent="0.25">
      <c r="A16" s="7" t="s">
        <v>30</v>
      </c>
      <c r="B16" s="7" t="s">
        <v>265</v>
      </c>
      <c r="C16" s="7" t="s">
        <v>266</v>
      </c>
    </row>
    <row r="17" spans="1:4" s="7" customFormat="1" x14ac:dyDescent="0.25">
      <c r="A17" s="7" t="s">
        <v>30</v>
      </c>
      <c r="B17" s="7" t="s">
        <v>32</v>
      </c>
      <c r="C17" s="7" t="s">
        <v>70</v>
      </c>
      <c r="D17" s="7" t="s">
        <v>204</v>
      </c>
    </row>
    <row r="18" spans="1:4" s="7" customFormat="1" x14ac:dyDescent="0.25">
      <c r="A18" s="7" t="s">
        <v>30</v>
      </c>
      <c r="B18" s="7" t="s">
        <v>33</v>
      </c>
      <c r="C18" s="7" t="s">
        <v>71</v>
      </c>
      <c r="D18" s="7" t="s">
        <v>205</v>
      </c>
    </row>
    <row r="19" spans="1:4" s="7" customFormat="1" x14ac:dyDescent="0.25">
      <c r="A19" s="7" t="s">
        <v>30</v>
      </c>
      <c r="B19" s="7" t="s">
        <v>210</v>
      </c>
      <c r="C19" s="7" t="s">
        <v>217</v>
      </c>
      <c r="D19" s="7" t="s">
        <v>221</v>
      </c>
    </row>
    <row r="20" spans="1:4" s="7" customFormat="1" x14ac:dyDescent="0.25">
      <c r="A20" s="7" t="s">
        <v>30</v>
      </c>
      <c r="B20" s="7" t="s">
        <v>34</v>
      </c>
      <c r="C20" s="7" t="s">
        <v>163</v>
      </c>
      <c r="D20" s="7" t="s">
        <v>162</v>
      </c>
    </row>
    <row r="21" spans="1:4" s="5" customFormat="1" x14ac:dyDescent="0.25">
      <c r="A21" s="5" t="s">
        <v>37</v>
      </c>
      <c r="B21" s="5" t="str">
        <f>"1"</f>
        <v>1</v>
      </c>
      <c r="C21" s="5" t="s">
        <v>72</v>
      </c>
      <c r="D21" s="5" t="s">
        <v>72</v>
      </c>
    </row>
    <row r="22" spans="1:4" s="5" customFormat="1" x14ac:dyDescent="0.25">
      <c r="A22" s="5" t="s">
        <v>37</v>
      </c>
      <c r="B22" s="5" t="str">
        <f>"2"</f>
        <v>2</v>
      </c>
      <c r="C22" s="5" t="s">
        <v>73</v>
      </c>
      <c r="D22" s="5" t="s">
        <v>73</v>
      </c>
    </row>
    <row r="23" spans="1:4" s="5" customFormat="1" x14ac:dyDescent="0.25">
      <c r="A23" s="5" t="s">
        <v>37</v>
      </c>
      <c r="B23" s="5" t="str">
        <f>"3"</f>
        <v>3</v>
      </c>
      <c r="C23" s="5" t="s">
        <v>74</v>
      </c>
      <c r="D23" s="5" t="s">
        <v>74</v>
      </c>
    </row>
    <row r="24" spans="1:4" s="5" customFormat="1" x14ac:dyDescent="0.25">
      <c r="A24" s="5" t="s">
        <v>37</v>
      </c>
      <c r="B24" s="5" t="str">
        <f>"4"</f>
        <v>4</v>
      </c>
      <c r="C24" s="5" t="s">
        <v>75</v>
      </c>
      <c r="D24" s="5" t="s">
        <v>75</v>
      </c>
    </row>
    <row r="25" spans="1:4" s="5" customFormat="1" x14ac:dyDescent="0.25">
      <c r="A25" s="5" t="s">
        <v>37</v>
      </c>
      <c r="B25" s="5" t="str">
        <f>"5"</f>
        <v>5</v>
      </c>
      <c r="C25" s="5" t="s">
        <v>165</v>
      </c>
      <c r="D25" s="5" t="s">
        <v>165</v>
      </c>
    </row>
    <row r="26" spans="1:4" s="5" customFormat="1" x14ac:dyDescent="0.25">
      <c r="A26" s="5" t="s">
        <v>37</v>
      </c>
      <c r="B26" s="5" t="str">
        <f>"6"</f>
        <v>6</v>
      </c>
      <c r="C26" s="5" t="s">
        <v>166</v>
      </c>
      <c r="D26" s="5" t="s">
        <v>166</v>
      </c>
    </row>
    <row r="27" spans="1:4" s="7" customFormat="1" x14ac:dyDescent="0.25">
      <c r="A27" s="7" t="s">
        <v>35</v>
      </c>
      <c r="B27" s="7" t="str">
        <f>"1"</f>
        <v>1</v>
      </c>
      <c r="C27" s="7" t="s">
        <v>76</v>
      </c>
      <c r="D27" s="7" t="s">
        <v>157</v>
      </c>
    </row>
    <row r="28" spans="1:4" s="7" customFormat="1" x14ac:dyDescent="0.25">
      <c r="A28" s="7" t="s">
        <v>35</v>
      </c>
      <c r="B28" s="7" t="str">
        <f>"2"</f>
        <v>2</v>
      </c>
      <c r="C28" s="7" t="s">
        <v>77</v>
      </c>
      <c r="D28" s="7" t="s">
        <v>156</v>
      </c>
    </row>
    <row r="29" spans="1:4" s="7" customFormat="1" x14ac:dyDescent="0.25">
      <c r="A29" s="7" t="s">
        <v>35</v>
      </c>
      <c r="B29" s="7" t="str">
        <f>"3"</f>
        <v>3</v>
      </c>
      <c r="C29" s="7" t="s">
        <v>78</v>
      </c>
      <c r="D29" s="7" t="s">
        <v>158</v>
      </c>
    </row>
    <row r="30" spans="1:4" s="7" customFormat="1" x14ac:dyDescent="0.25">
      <c r="A30" s="7" t="s">
        <v>35</v>
      </c>
      <c r="B30" s="7" t="str">
        <f>"4"</f>
        <v>4</v>
      </c>
      <c r="C30" s="7" t="s">
        <v>79</v>
      </c>
      <c r="D30" s="7" t="s">
        <v>159</v>
      </c>
    </row>
    <row r="31" spans="1:4" s="7" customFormat="1" x14ac:dyDescent="0.25">
      <c r="A31" s="7" t="s">
        <v>35</v>
      </c>
      <c r="B31" s="7" t="str">
        <f>"6"</f>
        <v>6</v>
      </c>
      <c r="C31" s="7" t="s">
        <v>155</v>
      </c>
      <c r="D31" s="7" t="s">
        <v>154</v>
      </c>
    </row>
    <row r="32" spans="1:4" s="5" customFormat="1" x14ac:dyDescent="0.25">
      <c r="A32" s="5" t="s">
        <v>38</v>
      </c>
      <c r="B32" s="5" t="str">
        <f>"1"</f>
        <v>1</v>
      </c>
      <c r="C32" s="5" t="s">
        <v>80</v>
      </c>
      <c r="D32" s="5" t="s">
        <v>206</v>
      </c>
    </row>
    <row r="33" spans="1:4" s="5" customFormat="1" x14ac:dyDescent="0.25">
      <c r="A33" s="5" t="s">
        <v>38</v>
      </c>
      <c r="B33" s="5" t="str">
        <f>"2"</f>
        <v>2</v>
      </c>
      <c r="C33" s="5" t="s">
        <v>81</v>
      </c>
      <c r="D33" s="5" t="s">
        <v>207</v>
      </c>
    </row>
    <row r="34" spans="1:4" s="5" customFormat="1" x14ac:dyDescent="0.25">
      <c r="A34" s="5" t="s">
        <v>38</v>
      </c>
      <c r="B34" s="5" t="str">
        <f>"3"</f>
        <v>3</v>
      </c>
      <c r="C34" s="5" t="s">
        <v>82</v>
      </c>
      <c r="D34" s="5" t="s">
        <v>208</v>
      </c>
    </row>
    <row r="35" spans="1:4" s="7" customFormat="1" x14ac:dyDescent="0.25">
      <c r="A35" s="7" t="s">
        <v>39</v>
      </c>
      <c r="B35" s="7" t="str">
        <f>"1"</f>
        <v>1</v>
      </c>
      <c r="C35" s="7" t="s">
        <v>152</v>
      </c>
      <c r="D35" s="7" t="s">
        <v>153</v>
      </c>
    </row>
    <row r="36" spans="1:4" s="7" customFormat="1" x14ac:dyDescent="0.25">
      <c r="A36" s="7" t="s">
        <v>39</v>
      </c>
      <c r="B36" s="7" t="str">
        <f>"2"</f>
        <v>2</v>
      </c>
      <c r="C36" s="7" t="s">
        <v>83</v>
      </c>
      <c r="D36" s="7" t="s">
        <v>151</v>
      </c>
    </row>
    <row r="37" spans="1:4" s="7" customFormat="1" x14ac:dyDescent="0.25">
      <c r="A37" s="7" t="s">
        <v>39</v>
      </c>
      <c r="B37" s="7" t="str">
        <f>"3"</f>
        <v>3</v>
      </c>
      <c r="C37" s="7" t="s">
        <v>84</v>
      </c>
      <c r="D37" s="7" t="s">
        <v>150</v>
      </c>
    </row>
    <row r="38" spans="1:4" s="5" customFormat="1" x14ac:dyDescent="0.25">
      <c r="A38" s="5" t="s">
        <v>218</v>
      </c>
      <c r="B38" s="5" t="s">
        <v>55</v>
      </c>
      <c r="C38" s="5" t="s">
        <v>85</v>
      </c>
      <c r="D38" s="5" t="s">
        <v>85</v>
      </c>
    </row>
    <row r="39" spans="1:4" s="5" customFormat="1" x14ac:dyDescent="0.25">
      <c r="A39" s="5" t="s">
        <v>218</v>
      </c>
      <c r="B39" s="5" t="s">
        <v>57</v>
      </c>
      <c r="C39" s="5" t="s">
        <v>110</v>
      </c>
      <c r="D39" s="5" t="s">
        <v>110</v>
      </c>
    </row>
    <row r="40" spans="1:4" s="5" customFormat="1" x14ac:dyDescent="0.25">
      <c r="A40" s="5" t="s">
        <v>218</v>
      </c>
      <c r="B40" s="5" t="s">
        <v>120</v>
      </c>
      <c r="C40" s="5" t="s">
        <v>132</v>
      </c>
      <c r="D40" s="5" t="s">
        <v>132</v>
      </c>
    </row>
    <row r="41" spans="1:4" s="5" customFormat="1" x14ac:dyDescent="0.25">
      <c r="A41" s="5" t="s">
        <v>218</v>
      </c>
      <c r="B41" s="5" t="s">
        <v>58</v>
      </c>
      <c r="C41" s="5" t="s">
        <v>133</v>
      </c>
      <c r="D41" s="5" t="s">
        <v>133</v>
      </c>
    </row>
    <row r="42" spans="1:4" s="5" customFormat="1" x14ac:dyDescent="0.25">
      <c r="A42" s="5" t="s">
        <v>218</v>
      </c>
      <c r="B42" s="5" t="s">
        <v>59</v>
      </c>
      <c r="C42" s="5" t="s">
        <v>111</v>
      </c>
      <c r="D42" s="5" t="s">
        <v>111</v>
      </c>
    </row>
    <row r="43" spans="1:4" s="5" customFormat="1" x14ac:dyDescent="0.25">
      <c r="A43" s="5" t="s">
        <v>218</v>
      </c>
      <c r="B43" s="5" t="s">
        <v>60</v>
      </c>
      <c r="C43" s="5" t="s">
        <v>112</v>
      </c>
      <c r="D43" s="5" t="s">
        <v>112</v>
      </c>
    </row>
    <row r="44" spans="1:4" s="5" customFormat="1" x14ac:dyDescent="0.25">
      <c r="A44" s="5" t="s">
        <v>218</v>
      </c>
      <c r="B44" s="5" t="s">
        <v>61</v>
      </c>
      <c r="C44" s="5" t="s">
        <v>226</v>
      </c>
      <c r="D44" s="5" t="s">
        <v>113</v>
      </c>
    </row>
    <row r="45" spans="1:4" s="5" customFormat="1" x14ac:dyDescent="0.25">
      <c r="A45" s="5" t="s">
        <v>218</v>
      </c>
      <c r="B45" s="5" t="s">
        <v>63</v>
      </c>
      <c r="C45" s="5" t="s">
        <v>41</v>
      </c>
      <c r="D45" s="5" t="s">
        <v>135</v>
      </c>
    </row>
    <row r="46" spans="1:4" s="5" customFormat="1" x14ac:dyDescent="0.25">
      <c r="A46" s="5" t="s">
        <v>218</v>
      </c>
      <c r="B46" s="5" t="s">
        <v>233</v>
      </c>
      <c r="C46" s="5" t="s">
        <v>40</v>
      </c>
      <c r="D46" s="5" t="s">
        <v>195</v>
      </c>
    </row>
    <row r="47" spans="1:4" s="7" customFormat="1" x14ac:dyDescent="0.25">
      <c r="A47" s="7" t="s">
        <v>219</v>
      </c>
      <c r="B47" s="7" t="s">
        <v>115</v>
      </c>
      <c r="C47" s="7" t="s">
        <v>116</v>
      </c>
      <c r="D47" s="7" t="s">
        <v>116</v>
      </c>
    </row>
    <row r="48" spans="1:4" s="7" customFormat="1" x14ac:dyDescent="0.25">
      <c r="A48" s="7" t="s">
        <v>219</v>
      </c>
      <c r="B48" s="7" t="s">
        <v>117</v>
      </c>
      <c r="C48" s="7" t="s">
        <v>211</v>
      </c>
      <c r="D48" s="7" t="s">
        <v>211</v>
      </c>
    </row>
    <row r="49" spans="1:4" s="7" customFormat="1" x14ac:dyDescent="0.25">
      <c r="A49" s="7" t="s">
        <v>219</v>
      </c>
      <c r="B49" s="7" t="s">
        <v>230</v>
      </c>
      <c r="C49" s="7" t="s">
        <v>231</v>
      </c>
      <c r="D49" s="7" t="s">
        <v>231</v>
      </c>
    </row>
    <row r="50" spans="1:4" s="7" customFormat="1" x14ac:dyDescent="0.25">
      <c r="A50" s="7" t="s">
        <v>219</v>
      </c>
      <c r="B50" s="7" t="s">
        <v>56</v>
      </c>
      <c r="C50" s="7" t="s">
        <v>164</v>
      </c>
      <c r="D50" s="7" t="s">
        <v>164</v>
      </c>
    </row>
    <row r="51" spans="1:4" s="7" customFormat="1" x14ac:dyDescent="0.25">
      <c r="A51" s="7" t="s">
        <v>219</v>
      </c>
      <c r="B51" s="7" t="s">
        <v>178</v>
      </c>
      <c r="C51" s="7" t="s">
        <v>229</v>
      </c>
      <c r="D51" s="7" t="s">
        <v>229</v>
      </c>
    </row>
    <row r="52" spans="1:4" s="7" customFormat="1" x14ac:dyDescent="0.25">
      <c r="A52" s="7" t="s">
        <v>219</v>
      </c>
      <c r="B52" s="7" t="s">
        <v>118</v>
      </c>
      <c r="C52" s="7" t="s">
        <v>119</v>
      </c>
      <c r="D52" s="7" t="s">
        <v>119</v>
      </c>
    </row>
    <row r="53" spans="1:4" s="7" customFormat="1" x14ac:dyDescent="0.25">
      <c r="A53" s="7" t="s">
        <v>219</v>
      </c>
      <c r="B53" s="7" t="s">
        <v>34</v>
      </c>
      <c r="C53" s="7" t="s">
        <v>222</v>
      </c>
    </row>
    <row r="54" spans="1:4" s="7" customFormat="1" x14ac:dyDescent="0.25">
      <c r="A54" s="7" t="s">
        <v>219</v>
      </c>
      <c r="B54" s="7" t="s">
        <v>223</v>
      </c>
      <c r="C54" s="7" t="s">
        <v>224</v>
      </c>
    </row>
    <row r="55" spans="1:4" s="7" customFormat="1" x14ac:dyDescent="0.25">
      <c r="A55" s="7" t="s">
        <v>219</v>
      </c>
      <c r="B55" s="7" t="s">
        <v>121</v>
      </c>
      <c r="C55" s="7" t="s">
        <v>225</v>
      </c>
      <c r="D55" s="7" t="s">
        <v>122</v>
      </c>
    </row>
    <row r="56" spans="1:4" s="7" customFormat="1" x14ac:dyDescent="0.25">
      <c r="A56" s="7" t="s">
        <v>219</v>
      </c>
      <c r="B56" s="7" t="s">
        <v>62</v>
      </c>
      <c r="C56" s="7" t="s">
        <v>232</v>
      </c>
      <c r="D56" s="7" t="s">
        <v>232</v>
      </c>
    </row>
    <row r="57" spans="1:4" s="7" customFormat="1" x14ac:dyDescent="0.25">
      <c r="A57" s="7" t="s">
        <v>219</v>
      </c>
      <c r="B57" s="7" t="s">
        <v>227</v>
      </c>
      <c r="C57" s="7" t="s">
        <v>228</v>
      </c>
    </row>
    <row r="58" spans="1:4" s="7" customFormat="1" x14ac:dyDescent="0.25">
      <c r="A58" s="7" t="s">
        <v>219</v>
      </c>
      <c r="B58" s="7" t="s">
        <v>123</v>
      </c>
      <c r="C58" s="7" t="s">
        <v>134</v>
      </c>
      <c r="D58" s="7" t="s">
        <v>134</v>
      </c>
    </row>
    <row r="59" spans="1:4" s="7" customFormat="1" x14ac:dyDescent="0.25">
      <c r="A59" s="7" t="s">
        <v>219</v>
      </c>
      <c r="B59" s="7" t="s">
        <v>234</v>
      </c>
      <c r="C59" s="7" t="s">
        <v>235</v>
      </c>
      <c r="D59" s="7" t="s">
        <v>235</v>
      </c>
    </row>
    <row r="60" spans="1:4" s="7" customFormat="1" x14ac:dyDescent="0.25">
      <c r="A60" s="7" t="s">
        <v>219</v>
      </c>
      <c r="B60" s="7" t="s">
        <v>63</v>
      </c>
      <c r="C60" s="7" t="s">
        <v>114</v>
      </c>
      <c r="D60" s="7" t="s">
        <v>136</v>
      </c>
    </row>
    <row r="61" spans="1:4" s="7" customFormat="1" x14ac:dyDescent="0.25">
      <c r="A61" s="7" t="s">
        <v>219</v>
      </c>
      <c r="B61" s="7" t="s">
        <v>233</v>
      </c>
      <c r="C61" s="7" t="s">
        <v>40</v>
      </c>
      <c r="D61" s="7" t="s">
        <v>195</v>
      </c>
    </row>
    <row r="62" spans="1:4" s="5" customFormat="1" x14ac:dyDescent="0.25">
      <c r="A62" s="5" t="s">
        <v>91</v>
      </c>
      <c r="B62" s="9" t="s">
        <v>303</v>
      </c>
      <c r="C62" s="5" t="s">
        <v>97</v>
      </c>
      <c r="D62" s="5" t="s">
        <v>197</v>
      </c>
    </row>
    <row r="63" spans="1:4" s="5" customFormat="1" x14ac:dyDescent="0.25">
      <c r="A63" s="5" t="s">
        <v>91</v>
      </c>
      <c r="B63" s="9" t="s">
        <v>304</v>
      </c>
      <c r="C63" s="5" t="s">
        <v>267</v>
      </c>
    </row>
    <row r="64" spans="1:4" s="5" customFormat="1" x14ac:dyDescent="0.25">
      <c r="A64" s="5" t="s">
        <v>91</v>
      </c>
      <c r="B64" s="9" t="s">
        <v>305</v>
      </c>
      <c r="C64" s="5" t="s">
        <v>268</v>
      </c>
    </row>
    <row r="65" spans="1:4" s="7" customFormat="1" x14ac:dyDescent="0.25">
      <c r="A65" s="7" t="s">
        <v>147</v>
      </c>
      <c r="B65" s="7" t="str">
        <f>"111111111"</f>
        <v>111111111</v>
      </c>
      <c r="C65" s="7" t="s">
        <v>252</v>
      </c>
      <c r="D65" s="7" t="s">
        <v>196</v>
      </c>
    </row>
    <row r="66" spans="1:4" s="7" customFormat="1" x14ac:dyDescent="0.25">
      <c r="A66" s="7" t="s">
        <v>147</v>
      </c>
      <c r="B66" s="7" t="str">
        <f>"999999999"</f>
        <v>999999999</v>
      </c>
      <c r="C66" s="7" t="s">
        <v>253</v>
      </c>
    </row>
    <row r="67" spans="1:4" s="5" customFormat="1" x14ac:dyDescent="0.25">
      <c r="A67" s="5" t="s">
        <v>249</v>
      </c>
      <c r="B67" s="5" t="s">
        <v>167</v>
      </c>
      <c r="C67" s="5" t="s">
        <v>167</v>
      </c>
      <c r="D67" s="5" t="s">
        <v>167</v>
      </c>
    </row>
    <row r="68" spans="1:4" s="5" customFormat="1" x14ac:dyDescent="0.25">
      <c r="A68" s="5" t="s">
        <v>249</v>
      </c>
      <c r="B68" s="5" t="s">
        <v>115</v>
      </c>
      <c r="C68" s="5" t="s">
        <v>115</v>
      </c>
      <c r="D68" s="5" t="s">
        <v>115</v>
      </c>
    </row>
    <row r="69" spans="1:4" s="5" customFormat="1" x14ac:dyDescent="0.25">
      <c r="A69" s="5" t="s">
        <v>249</v>
      </c>
      <c r="B69" s="5" t="s">
        <v>170</v>
      </c>
      <c r="C69" s="5" t="s">
        <v>170</v>
      </c>
      <c r="D69" s="5" t="s">
        <v>170</v>
      </c>
    </row>
    <row r="70" spans="1:4" s="5" customFormat="1" x14ac:dyDescent="0.25">
      <c r="A70" s="5" t="s">
        <v>249</v>
      </c>
      <c r="B70" s="5" t="s">
        <v>86</v>
      </c>
      <c r="C70" s="5" t="s">
        <v>86</v>
      </c>
      <c r="D70" s="5" t="s">
        <v>86</v>
      </c>
    </row>
    <row r="71" spans="1:4" s="5" customFormat="1" x14ac:dyDescent="0.25">
      <c r="A71" s="5" t="s">
        <v>249</v>
      </c>
      <c r="B71" s="5" t="s">
        <v>168</v>
      </c>
      <c r="C71" s="5" t="s">
        <v>168</v>
      </c>
      <c r="D71" s="5" t="s">
        <v>168</v>
      </c>
    </row>
    <row r="72" spans="1:4" s="5" customFormat="1" x14ac:dyDescent="0.25">
      <c r="A72" s="5" t="s">
        <v>249</v>
      </c>
      <c r="B72" s="5" t="s">
        <v>87</v>
      </c>
      <c r="C72" s="5" t="s">
        <v>87</v>
      </c>
      <c r="D72" s="5" t="s">
        <v>87</v>
      </c>
    </row>
    <row r="73" spans="1:4" s="5" customFormat="1" x14ac:dyDescent="0.25">
      <c r="A73" s="5" t="s">
        <v>249</v>
      </c>
      <c r="B73" s="5" t="s">
        <v>169</v>
      </c>
      <c r="C73" s="5" t="s">
        <v>169</v>
      </c>
      <c r="D73" s="5" t="s">
        <v>169</v>
      </c>
    </row>
    <row r="74" spans="1:4" s="5" customFormat="1" x14ac:dyDescent="0.25">
      <c r="A74" s="5" t="s">
        <v>249</v>
      </c>
      <c r="B74" s="5" t="s">
        <v>172</v>
      </c>
      <c r="C74" s="5" t="s">
        <v>172</v>
      </c>
      <c r="D74" s="5" t="s">
        <v>172</v>
      </c>
    </row>
    <row r="75" spans="1:4" s="5" customFormat="1" x14ac:dyDescent="0.25">
      <c r="A75" s="5" t="s">
        <v>249</v>
      </c>
      <c r="B75" s="5" t="s">
        <v>171</v>
      </c>
      <c r="C75" s="5" t="s">
        <v>171</v>
      </c>
      <c r="D75" s="5" t="s">
        <v>171</v>
      </c>
    </row>
    <row r="76" spans="1:4" s="5" customFormat="1" x14ac:dyDescent="0.25">
      <c r="A76" s="5" t="s">
        <v>249</v>
      </c>
      <c r="B76" s="5" t="s">
        <v>173</v>
      </c>
      <c r="C76" s="5" t="s">
        <v>173</v>
      </c>
      <c r="D76" s="5" t="s">
        <v>173</v>
      </c>
    </row>
    <row r="77" spans="1:4" s="5" customFormat="1" x14ac:dyDescent="0.25">
      <c r="A77" s="5" t="s">
        <v>249</v>
      </c>
      <c r="B77" s="5" t="s">
        <v>174</v>
      </c>
      <c r="C77" s="5" t="s">
        <v>174</v>
      </c>
      <c r="D77" s="5" t="s">
        <v>174</v>
      </c>
    </row>
    <row r="78" spans="1:4" s="5" customFormat="1" x14ac:dyDescent="0.25">
      <c r="A78" s="5" t="s">
        <v>249</v>
      </c>
      <c r="B78" s="5" t="s">
        <v>175</v>
      </c>
      <c r="C78" s="5" t="s">
        <v>175</v>
      </c>
      <c r="D78" s="5" t="s">
        <v>175</v>
      </c>
    </row>
    <row r="79" spans="1:4" s="5" customFormat="1" x14ac:dyDescent="0.25">
      <c r="A79" s="5" t="s">
        <v>249</v>
      </c>
      <c r="B79" s="5" t="s">
        <v>176</v>
      </c>
      <c r="C79" s="5" t="s">
        <v>176</v>
      </c>
      <c r="D79" s="5" t="s">
        <v>176</v>
      </c>
    </row>
    <row r="80" spans="1:4" s="5" customFormat="1" x14ac:dyDescent="0.25">
      <c r="A80" s="5" t="s">
        <v>249</v>
      </c>
      <c r="B80" s="5" t="s">
        <v>177</v>
      </c>
      <c r="C80" s="5" t="s">
        <v>177</v>
      </c>
      <c r="D80" s="5" t="s">
        <v>177</v>
      </c>
    </row>
    <row r="81" spans="1:4" s="5" customFormat="1" x14ac:dyDescent="0.25">
      <c r="A81" s="5" t="s">
        <v>249</v>
      </c>
      <c r="B81" s="5" t="s">
        <v>178</v>
      </c>
      <c r="C81" s="5" t="s">
        <v>178</v>
      </c>
      <c r="D81" s="5" t="s">
        <v>178</v>
      </c>
    </row>
    <row r="82" spans="1:4" s="5" customFormat="1" x14ac:dyDescent="0.25">
      <c r="A82" s="5" t="s">
        <v>249</v>
      </c>
      <c r="B82" s="5" t="s">
        <v>179</v>
      </c>
      <c r="C82" s="5" t="s">
        <v>179</v>
      </c>
      <c r="D82" s="5" t="s">
        <v>179</v>
      </c>
    </row>
    <row r="83" spans="1:4" s="5" customFormat="1" x14ac:dyDescent="0.25">
      <c r="A83" s="5" t="s">
        <v>249</v>
      </c>
      <c r="B83" s="5" t="s">
        <v>180</v>
      </c>
      <c r="C83" s="5" t="s">
        <v>180</v>
      </c>
      <c r="D83" s="5" t="s">
        <v>180</v>
      </c>
    </row>
    <row r="84" spans="1:4" s="5" customFormat="1" x14ac:dyDescent="0.25">
      <c r="A84" s="5" t="s">
        <v>181</v>
      </c>
      <c r="B84" s="5" t="s">
        <v>63</v>
      </c>
      <c r="C84" s="5" t="s">
        <v>41</v>
      </c>
      <c r="D84" s="5" t="s">
        <v>135</v>
      </c>
    </row>
    <row r="85" spans="1:4" s="7" customFormat="1" x14ac:dyDescent="0.25">
      <c r="A85" s="7" t="s">
        <v>190</v>
      </c>
      <c r="B85" s="7" t="s">
        <v>182</v>
      </c>
      <c r="C85" s="7" t="s">
        <v>183</v>
      </c>
      <c r="D85" s="7" t="s">
        <v>198</v>
      </c>
    </row>
    <row r="86" spans="1:4" s="7" customFormat="1" x14ac:dyDescent="0.25">
      <c r="A86" s="7" t="s">
        <v>190</v>
      </c>
      <c r="B86" s="8" t="s">
        <v>303</v>
      </c>
      <c r="C86" s="7" t="s">
        <v>97</v>
      </c>
      <c r="D86" s="7" t="s">
        <v>197</v>
      </c>
    </row>
    <row r="87" spans="1:4" s="7" customFormat="1" x14ac:dyDescent="0.25">
      <c r="A87" s="7" t="s">
        <v>190</v>
      </c>
      <c r="B87" s="8" t="s">
        <v>304</v>
      </c>
      <c r="C87" s="7" t="s">
        <v>267</v>
      </c>
    </row>
    <row r="88" spans="1:4" s="7" customFormat="1" x14ac:dyDescent="0.25">
      <c r="A88" s="7" t="s">
        <v>190</v>
      </c>
      <c r="B88" s="8" t="s">
        <v>305</v>
      </c>
      <c r="C88" s="7" t="s">
        <v>268</v>
      </c>
    </row>
    <row r="89" spans="1:4" s="5" customFormat="1" x14ac:dyDescent="0.25">
      <c r="A89" s="5" t="s">
        <v>185</v>
      </c>
      <c r="B89" s="5" t="s">
        <v>182</v>
      </c>
      <c r="C89" s="5" t="s">
        <v>184</v>
      </c>
      <c r="D89" s="5" t="s">
        <v>199</v>
      </c>
    </row>
    <row r="90" spans="1:4" s="5" customFormat="1" x14ac:dyDescent="0.25">
      <c r="A90" s="5" t="s">
        <v>185</v>
      </c>
      <c r="B90" s="9" t="s">
        <v>303</v>
      </c>
      <c r="C90" s="5" t="s">
        <v>97</v>
      </c>
      <c r="D90" s="5" t="s">
        <v>197</v>
      </c>
    </row>
    <row r="91" spans="1:4" s="5" customFormat="1" x14ac:dyDescent="0.25">
      <c r="A91" s="5" t="s">
        <v>185</v>
      </c>
      <c r="B91" s="9" t="s">
        <v>304</v>
      </c>
      <c r="C91" s="5" t="s">
        <v>267</v>
      </c>
    </row>
    <row r="92" spans="1:4" s="5" customFormat="1" x14ac:dyDescent="0.25">
      <c r="A92" s="5" t="s">
        <v>185</v>
      </c>
      <c r="B92" s="9" t="s">
        <v>305</v>
      </c>
      <c r="C92" s="5" t="s">
        <v>268</v>
      </c>
    </row>
    <row r="93" spans="1:4" s="7" customFormat="1" x14ac:dyDescent="0.25">
      <c r="A93" s="7" t="s">
        <v>186</v>
      </c>
      <c r="B93" s="7" t="s">
        <v>182</v>
      </c>
      <c r="C93" s="7" t="s">
        <v>189</v>
      </c>
      <c r="D93" s="7" t="s">
        <v>200</v>
      </c>
    </row>
    <row r="94" spans="1:4" s="7" customFormat="1" x14ac:dyDescent="0.25">
      <c r="A94" s="7" t="s">
        <v>186</v>
      </c>
      <c r="B94" s="8" t="s">
        <v>303</v>
      </c>
      <c r="C94" s="7" t="s">
        <v>97</v>
      </c>
      <c r="D94" s="7" t="s">
        <v>197</v>
      </c>
    </row>
    <row r="95" spans="1:4" s="7" customFormat="1" x14ac:dyDescent="0.25">
      <c r="A95" s="7" t="s">
        <v>186</v>
      </c>
      <c r="B95" s="8" t="s">
        <v>304</v>
      </c>
      <c r="C95" s="7" t="s">
        <v>267</v>
      </c>
    </row>
    <row r="96" spans="1:4" s="7" customFormat="1" x14ac:dyDescent="0.25">
      <c r="A96" s="7" t="s">
        <v>186</v>
      </c>
      <c r="B96" s="8" t="s">
        <v>305</v>
      </c>
      <c r="C96" s="7" t="s">
        <v>268</v>
      </c>
    </row>
    <row r="97" spans="1:4" s="5" customFormat="1" x14ac:dyDescent="0.25">
      <c r="A97" s="5" t="s">
        <v>187</v>
      </c>
      <c r="B97" s="5" t="s">
        <v>182</v>
      </c>
      <c r="C97" s="5" t="s">
        <v>188</v>
      </c>
      <c r="D97" s="5" t="s">
        <v>201</v>
      </c>
    </row>
    <row r="98" spans="1:4" s="5" customFormat="1" x14ac:dyDescent="0.25">
      <c r="A98" s="5" t="s">
        <v>187</v>
      </c>
      <c r="B98" s="9" t="s">
        <v>303</v>
      </c>
      <c r="C98" s="5" t="s">
        <v>97</v>
      </c>
      <c r="D98" s="5" t="s">
        <v>197</v>
      </c>
    </row>
    <row r="99" spans="1:4" s="5" customFormat="1" x14ac:dyDescent="0.25">
      <c r="A99" s="5" t="s">
        <v>187</v>
      </c>
      <c r="B99" s="9" t="s">
        <v>304</v>
      </c>
      <c r="C99" s="5" t="s">
        <v>267</v>
      </c>
    </row>
    <row r="100" spans="1:4" s="5" customFormat="1" x14ac:dyDescent="0.25">
      <c r="A100" s="5" t="s">
        <v>187</v>
      </c>
      <c r="B100" s="9" t="s">
        <v>305</v>
      </c>
      <c r="C100" s="5" t="s">
        <v>268</v>
      </c>
    </row>
    <row r="101" spans="1:4" s="7" customFormat="1" x14ac:dyDescent="0.25">
      <c r="A101" s="7" t="s">
        <v>191</v>
      </c>
      <c r="B101" s="7" t="s">
        <v>182</v>
      </c>
      <c r="C101" s="7" t="s">
        <v>192</v>
      </c>
      <c r="D101" s="7" t="s">
        <v>202</v>
      </c>
    </row>
    <row r="102" spans="1:4" s="7" customFormat="1" x14ac:dyDescent="0.25">
      <c r="A102" s="7" t="s">
        <v>191</v>
      </c>
      <c r="B102" s="8" t="s">
        <v>303</v>
      </c>
      <c r="C102" s="7" t="s">
        <v>97</v>
      </c>
      <c r="D102" s="7" t="s">
        <v>197</v>
      </c>
    </row>
    <row r="103" spans="1:4" s="7" customFormat="1" x14ac:dyDescent="0.25">
      <c r="A103" s="7" t="s">
        <v>191</v>
      </c>
      <c r="B103" s="8" t="s">
        <v>304</v>
      </c>
      <c r="C103" s="7" t="s">
        <v>267</v>
      </c>
    </row>
    <row r="104" spans="1:4" s="7" customFormat="1" x14ac:dyDescent="0.25">
      <c r="A104" s="7" t="s">
        <v>191</v>
      </c>
      <c r="B104" s="8" t="s">
        <v>305</v>
      </c>
      <c r="C104" s="7" t="s">
        <v>268</v>
      </c>
    </row>
    <row r="105" spans="1:4" s="5" customFormat="1" x14ac:dyDescent="0.25">
      <c r="A105" s="5" t="s">
        <v>212</v>
      </c>
      <c r="B105" s="5" t="str">
        <f>"99999"</f>
        <v>99999</v>
      </c>
      <c r="C105" s="5" t="s">
        <v>213</v>
      </c>
      <c r="D105" s="5" t="s">
        <v>214</v>
      </c>
    </row>
    <row r="106" spans="1:4" s="7" customFormat="1" x14ac:dyDescent="0.25">
      <c r="A106" s="7" t="s">
        <v>236</v>
      </c>
      <c r="B106" s="7" t="str">
        <f>"1"</f>
        <v>1</v>
      </c>
      <c r="C106" s="7" t="s">
        <v>238</v>
      </c>
      <c r="D106" s="7" t="s">
        <v>238</v>
      </c>
    </row>
    <row r="107" spans="1:4" s="7" customFormat="1" x14ac:dyDescent="0.25">
      <c r="A107" s="7" t="s">
        <v>236</v>
      </c>
      <c r="B107" s="7" t="str">
        <f>"2"</f>
        <v>2</v>
      </c>
      <c r="C107" s="7" t="s">
        <v>237</v>
      </c>
      <c r="D107" s="7" t="s">
        <v>237</v>
      </c>
    </row>
    <row r="108" spans="1:4" s="7" customFormat="1" x14ac:dyDescent="0.25">
      <c r="A108" s="7" t="s">
        <v>236</v>
      </c>
      <c r="B108" s="7" t="str">
        <f>"3"</f>
        <v>3</v>
      </c>
      <c r="C108" s="7" t="s">
        <v>239</v>
      </c>
      <c r="D108" s="7" t="s">
        <v>239</v>
      </c>
    </row>
    <row r="109" spans="1:4" s="7" customFormat="1" x14ac:dyDescent="0.25">
      <c r="A109" s="7" t="s">
        <v>236</v>
      </c>
      <c r="B109" s="7" t="str">
        <f>"4"</f>
        <v>4</v>
      </c>
      <c r="C109" s="7" t="s">
        <v>240</v>
      </c>
      <c r="D109" s="7" t="s">
        <v>240</v>
      </c>
    </row>
    <row r="110" spans="1:4" s="7" customFormat="1" x14ac:dyDescent="0.25">
      <c r="A110" s="7" t="s">
        <v>236</v>
      </c>
      <c r="B110" s="7" t="str">
        <f>"7"</f>
        <v>7</v>
      </c>
      <c r="C110" s="7" t="s">
        <v>241</v>
      </c>
      <c r="D110" s="7" t="s">
        <v>241</v>
      </c>
    </row>
    <row r="111" spans="1:4" s="7" customFormat="1" x14ac:dyDescent="0.25">
      <c r="A111" s="7" t="s">
        <v>236</v>
      </c>
      <c r="B111" s="7" t="str">
        <f>"9"</f>
        <v>9</v>
      </c>
      <c r="C111" s="7" t="s">
        <v>242</v>
      </c>
      <c r="D111" s="7" t="s">
        <v>242</v>
      </c>
    </row>
    <row r="112" spans="1:4" s="7" customFormat="1" x14ac:dyDescent="0.25">
      <c r="A112" s="7" t="s">
        <v>236</v>
      </c>
      <c r="B112" s="7" t="str">
        <f>"999"</f>
        <v>999</v>
      </c>
      <c r="C112" s="7" t="s">
        <v>40</v>
      </c>
      <c r="D112" s="7" t="s">
        <v>195</v>
      </c>
    </row>
    <row r="113" spans="1:4" s="5" customFormat="1" x14ac:dyDescent="0.25">
      <c r="A113" s="5" t="s">
        <v>243</v>
      </c>
      <c r="B113" s="5" t="str">
        <f>"11"</f>
        <v>11</v>
      </c>
      <c r="C113" s="5" t="str">
        <f>"11"</f>
        <v>11</v>
      </c>
      <c r="D113" s="5" t="str">
        <f>"11"</f>
        <v>11</v>
      </c>
    </row>
    <row r="114" spans="1:4" s="5" customFormat="1" x14ac:dyDescent="0.25">
      <c r="A114" s="5" t="s">
        <v>243</v>
      </c>
      <c r="B114" s="5" t="str">
        <f>"12"</f>
        <v>12</v>
      </c>
      <c r="C114" s="5" t="str">
        <f>"12"</f>
        <v>12</v>
      </c>
      <c r="D114" s="5" t="str">
        <f>"12"</f>
        <v>12</v>
      </c>
    </row>
    <row r="115" spans="1:4" s="5" customFormat="1" x14ac:dyDescent="0.25">
      <c r="A115" s="5" t="s">
        <v>243</v>
      </c>
      <c r="B115" s="5" t="str">
        <f>"13"</f>
        <v>13</v>
      </c>
      <c r="C115" s="5" t="str">
        <f>"13"</f>
        <v>13</v>
      </c>
      <c r="D115" s="5" t="str">
        <f>"13"</f>
        <v>13</v>
      </c>
    </row>
    <row r="116" spans="1:4" s="5" customFormat="1" x14ac:dyDescent="0.25">
      <c r="A116" s="5" t="s">
        <v>243</v>
      </c>
      <c r="B116" s="5" t="str">
        <f>"14"</f>
        <v>14</v>
      </c>
      <c r="C116" s="5" t="str">
        <f>"14"</f>
        <v>14</v>
      </c>
      <c r="D116" s="5" t="str">
        <f>"14"</f>
        <v>14</v>
      </c>
    </row>
    <row r="117" spans="1:4" s="5" customFormat="1" x14ac:dyDescent="0.25">
      <c r="A117" s="5" t="s">
        <v>243</v>
      </c>
      <c r="B117" s="5" t="str">
        <f>"15"</f>
        <v>15</v>
      </c>
      <c r="C117" s="5" t="str">
        <f>"15"</f>
        <v>15</v>
      </c>
      <c r="D117" s="5" t="str">
        <f>"15"</f>
        <v>15</v>
      </c>
    </row>
    <row r="118" spans="1:4" s="5" customFormat="1" x14ac:dyDescent="0.25">
      <c r="A118" s="5" t="s">
        <v>243</v>
      </c>
      <c r="B118" s="5" t="str">
        <f>"16"</f>
        <v>16</v>
      </c>
      <c r="C118" s="5" t="str">
        <f>"16"</f>
        <v>16</v>
      </c>
      <c r="D118" s="5" t="str">
        <f>"16"</f>
        <v>16</v>
      </c>
    </row>
    <row r="119" spans="1:4" s="5" customFormat="1" x14ac:dyDescent="0.25">
      <c r="A119" s="5" t="s">
        <v>243</v>
      </c>
      <c r="B119" s="5" t="str">
        <f>"17"</f>
        <v>17</v>
      </c>
      <c r="C119" s="5" t="str">
        <f>"17"</f>
        <v>17</v>
      </c>
      <c r="D119" s="5" t="str">
        <f>"17"</f>
        <v>17</v>
      </c>
    </row>
    <row r="120" spans="1:4" s="5" customFormat="1" x14ac:dyDescent="0.25">
      <c r="A120" s="5" t="s">
        <v>243</v>
      </c>
      <c r="B120" s="5" t="str">
        <f>"18"</f>
        <v>18</v>
      </c>
      <c r="C120" s="5" t="str">
        <f>"18"</f>
        <v>18</v>
      </c>
      <c r="D120" s="5" t="str">
        <f>"18"</f>
        <v>18</v>
      </c>
    </row>
    <row r="121" spans="1:4" s="5" customFormat="1" x14ac:dyDescent="0.25">
      <c r="A121" s="5" t="s">
        <v>243</v>
      </c>
      <c r="B121" s="5" t="str">
        <f>"19"</f>
        <v>19</v>
      </c>
      <c r="C121" s="5" t="str">
        <f>"19"</f>
        <v>19</v>
      </c>
      <c r="D121" s="5" t="str">
        <f>"19"</f>
        <v>19</v>
      </c>
    </row>
    <row r="122" spans="1:4" s="5" customFormat="1" x14ac:dyDescent="0.25">
      <c r="A122" s="5" t="s">
        <v>243</v>
      </c>
      <c r="B122" s="5" t="str">
        <f>"999"</f>
        <v>999</v>
      </c>
      <c r="C122" s="5" t="s">
        <v>40</v>
      </c>
      <c r="D122" s="5" t="s">
        <v>195</v>
      </c>
    </row>
    <row r="123" spans="1:4" s="7" customFormat="1" x14ac:dyDescent="0.25">
      <c r="A123" s="7" t="s">
        <v>244</v>
      </c>
      <c r="B123" s="7" t="str">
        <f>"21"</f>
        <v>21</v>
      </c>
      <c r="C123" s="7" t="str">
        <f>"21"</f>
        <v>21</v>
      </c>
      <c r="D123" s="7" t="str">
        <f>"21"</f>
        <v>21</v>
      </c>
    </row>
    <row r="124" spans="1:4" s="7" customFormat="1" x14ac:dyDescent="0.25">
      <c r="A124" s="7" t="s">
        <v>244</v>
      </c>
      <c r="B124" s="7" t="str">
        <f>"22"</f>
        <v>22</v>
      </c>
      <c r="C124" s="7" t="str">
        <f>"22"</f>
        <v>22</v>
      </c>
      <c r="D124" s="7" t="str">
        <f>"22"</f>
        <v>22</v>
      </c>
    </row>
    <row r="125" spans="1:4" s="7" customFormat="1" x14ac:dyDescent="0.25">
      <c r="A125" s="7" t="s">
        <v>244</v>
      </c>
      <c r="B125" s="7" t="str">
        <f>"23"</f>
        <v>23</v>
      </c>
      <c r="C125" s="7" t="str">
        <f>"23"</f>
        <v>23</v>
      </c>
      <c r="D125" s="7" t="str">
        <f>"23"</f>
        <v>23</v>
      </c>
    </row>
    <row r="126" spans="1:4" s="7" customFormat="1" x14ac:dyDescent="0.25">
      <c r="A126" s="7" t="s">
        <v>244</v>
      </c>
      <c r="B126" s="7" t="str">
        <f t="shared" ref="B126:D127" si="0">"24"</f>
        <v>24</v>
      </c>
      <c r="C126" s="7" t="str">
        <f t="shared" si="0"/>
        <v>24</v>
      </c>
      <c r="D126" s="7" t="str">
        <f t="shared" si="0"/>
        <v>24</v>
      </c>
    </row>
    <row r="127" spans="1:4" s="7" customFormat="1" x14ac:dyDescent="0.25">
      <c r="A127" s="7" t="s">
        <v>244</v>
      </c>
      <c r="B127" s="7" t="str">
        <f t="shared" si="0"/>
        <v>24</v>
      </c>
      <c r="C127" s="7" t="str">
        <f t="shared" si="0"/>
        <v>24</v>
      </c>
      <c r="D127" s="7" t="str">
        <f t="shared" si="0"/>
        <v>24</v>
      </c>
    </row>
    <row r="128" spans="1:4" s="7" customFormat="1" x14ac:dyDescent="0.25">
      <c r="A128" s="7" t="s">
        <v>244</v>
      </c>
      <c r="B128" s="7" t="str">
        <f>"25"</f>
        <v>25</v>
      </c>
      <c r="C128" s="7" t="str">
        <f>"25"</f>
        <v>25</v>
      </c>
      <c r="D128" s="7" t="str">
        <f>"25"</f>
        <v>25</v>
      </c>
    </row>
    <row r="129" spans="1:4" s="7" customFormat="1" x14ac:dyDescent="0.25">
      <c r="A129" s="7" t="s">
        <v>244</v>
      </c>
      <c r="B129" s="7" t="str">
        <f>"26"</f>
        <v>26</v>
      </c>
      <c r="C129" s="7" t="str">
        <f>"26"</f>
        <v>26</v>
      </c>
      <c r="D129" s="7" t="str">
        <f>"26"</f>
        <v>26</v>
      </c>
    </row>
    <row r="130" spans="1:4" s="7" customFormat="1" x14ac:dyDescent="0.25">
      <c r="A130" s="7" t="s">
        <v>244</v>
      </c>
      <c r="B130" s="7" t="str">
        <f>"27"</f>
        <v>27</v>
      </c>
      <c r="C130" s="7" t="str">
        <f>"27"</f>
        <v>27</v>
      </c>
      <c r="D130" s="7" t="str">
        <f>"27"</f>
        <v>27</v>
      </c>
    </row>
    <row r="131" spans="1:4" s="7" customFormat="1" x14ac:dyDescent="0.25">
      <c r="A131" s="7" t="s">
        <v>244</v>
      </c>
      <c r="B131" s="7" t="str">
        <f>"28"</f>
        <v>28</v>
      </c>
      <c r="C131" s="7" t="str">
        <f>"28"</f>
        <v>28</v>
      </c>
      <c r="D131" s="7" t="str">
        <f>"28"</f>
        <v>28</v>
      </c>
    </row>
    <row r="132" spans="1:4" s="7" customFormat="1" x14ac:dyDescent="0.25">
      <c r="A132" s="7" t="s">
        <v>244</v>
      </c>
      <c r="B132" s="7" t="str">
        <f>"999"</f>
        <v>999</v>
      </c>
      <c r="C132" s="7" t="s">
        <v>40</v>
      </c>
      <c r="D132" s="7" t="s">
        <v>195</v>
      </c>
    </row>
    <row r="133" spans="1:4" s="5" customFormat="1" x14ac:dyDescent="0.25">
      <c r="A133" s="5" t="s">
        <v>245</v>
      </c>
      <c r="B133" s="5" t="str">
        <f>"31"</f>
        <v>31</v>
      </c>
      <c r="C133" s="5" t="str">
        <f>"31"</f>
        <v>31</v>
      </c>
      <c r="D133" s="5" t="str">
        <f>"31"</f>
        <v>31</v>
      </c>
    </row>
    <row r="134" spans="1:4" s="5" customFormat="1" x14ac:dyDescent="0.25">
      <c r="A134" s="5" t="s">
        <v>245</v>
      </c>
      <c r="B134" s="5" t="str">
        <f>"32"</f>
        <v>32</v>
      </c>
      <c r="C134" s="5" t="str">
        <f>"32"</f>
        <v>32</v>
      </c>
      <c r="D134" s="5" t="str">
        <f>"32"</f>
        <v>32</v>
      </c>
    </row>
    <row r="135" spans="1:4" s="5" customFormat="1" x14ac:dyDescent="0.25">
      <c r="A135" s="5" t="s">
        <v>245</v>
      </c>
      <c r="B135" s="5" t="str">
        <f>"33"</f>
        <v>33</v>
      </c>
      <c r="C135" s="5" t="str">
        <f>"33"</f>
        <v>33</v>
      </c>
      <c r="D135" s="5" t="str">
        <f>"33"</f>
        <v>33</v>
      </c>
    </row>
    <row r="136" spans="1:4" s="5" customFormat="1" x14ac:dyDescent="0.25">
      <c r="A136" s="5" t="s">
        <v>245</v>
      </c>
      <c r="B136" s="5" t="str">
        <f>"34"</f>
        <v>34</v>
      </c>
      <c r="C136" s="5" t="str">
        <f>"34"</f>
        <v>34</v>
      </c>
      <c r="D136" s="5" t="str">
        <f>"34"</f>
        <v>34</v>
      </c>
    </row>
    <row r="137" spans="1:4" s="5" customFormat="1" x14ac:dyDescent="0.25">
      <c r="A137" s="5" t="s">
        <v>245</v>
      </c>
      <c r="B137" s="5" t="str">
        <f>"35"</f>
        <v>35</v>
      </c>
      <c r="C137" s="5" t="str">
        <f>"35"</f>
        <v>35</v>
      </c>
      <c r="D137" s="5" t="str">
        <f>"35"</f>
        <v>35</v>
      </c>
    </row>
    <row r="138" spans="1:4" s="5" customFormat="1" x14ac:dyDescent="0.25">
      <c r="A138" s="5" t="s">
        <v>245</v>
      </c>
      <c r="B138" s="5" t="str">
        <f>"999"</f>
        <v>999</v>
      </c>
      <c r="C138" s="5" t="s">
        <v>40</v>
      </c>
      <c r="D138" s="5" t="s">
        <v>195</v>
      </c>
    </row>
    <row r="139" spans="1:4" s="7" customFormat="1" x14ac:dyDescent="0.25">
      <c r="A139" s="7" t="s">
        <v>246</v>
      </c>
      <c r="B139" s="7" t="str">
        <f>"42"</f>
        <v>42</v>
      </c>
      <c r="C139" s="7" t="str">
        <f>"42"</f>
        <v>42</v>
      </c>
      <c r="D139" s="7" t="str">
        <f>"42"</f>
        <v>42</v>
      </c>
    </row>
    <row r="140" spans="1:4" s="7" customFormat="1" x14ac:dyDescent="0.25">
      <c r="A140" s="7" t="s">
        <v>246</v>
      </c>
      <c r="B140" s="7" t="str">
        <f>"43"</f>
        <v>43</v>
      </c>
      <c r="C140" s="7" t="str">
        <f>"43"</f>
        <v>43</v>
      </c>
      <c r="D140" s="7" t="str">
        <f>"43"</f>
        <v>43</v>
      </c>
    </row>
    <row r="141" spans="1:4" s="7" customFormat="1" x14ac:dyDescent="0.25">
      <c r="A141" s="7" t="s">
        <v>246</v>
      </c>
      <c r="B141" s="7" t="str">
        <f>"44"</f>
        <v>44</v>
      </c>
      <c r="C141" s="7" t="str">
        <f>"44"</f>
        <v>44</v>
      </c>
      <c r="D141" s="7" t="str">
        <f>"44"</f>
        <v>44</v>
      </c>
    </row>
    <row r="142" spans="1:4" s="7" customFormat="1" x14ac:dyDescent="0.25">
      <c r="A142" s="7" t="s">
        <v>246</v>
      </c>
      <c r="B142" s="7" t="str">
        <f>"999"</f>
        <v>999</v>
      </c>
      <c r="C142" s="7" t="s">
        <v>40</v>
      </c>
      <c r="D142" s="7" t="s">
        <v>195</v>
      </c>
    </row>
    <row r="143" spans="1:4" s="5" customFormat="1" x14ac:dyDescent="0.25">
      <c r="A143" s="5" t="s">
        <v>247</v>
      </c>
      <c r="B143" s="5" t="str">
        <f>"71"</f>
        <v>71</v>
      </c>
      <c r="C143" s="5" t="str">
        <f>"71"</f>
        <v>71</v>
      </c>
      <c r="D143" s="5" t="str">
        <f>"71"</f>
        <v>71</v>
      </c>
    </row>
    <row r="144" spans="1:4" s="5" customFormat="1" x14ac:dyDescent="0.25">
      <c r="A144" s="5" t="s">
        <v>247</v>
      </c>
      <c r="B144" s="5" t="str">
        <f>"72"</f>
        <v>72</v>
      </c>
      <c r="C144" s="5" t="str">
        <f>"72"</f>
        <v>72</v>
      </c>
      <c r="D144" s="5" t="str">
        <f>"72"</f>
        <v>72</v>
      </c>
    </row>
    <row r="145" spans="1:4" s="5" customFormat="1" x14ac:dyDescent="0.25">
      <c r="A145" s="5" t="s">
        <v>247</v>
      </c>
      <c r="B145" s="5" t="str">
        <f>"73"</f>
        <v>73</v>
      </c>
      <c r="C145" s="5" t="str">
        <f>"73"</f>
        <v>73</v>
      </c>
      <c r="D145" s="5" t="str">
        <f>"73"</f>
        <v>73</v>
      </c>
    </row>
    <row r="146" spans="1:4" s="5" customFormat="1" x14ac:dyDescent="0.25">
      <c r="A146" s="5" t="s">
        <v>247</v>
      </c>
      <c r="B146" s="5" t="str">
        <f>"74"</f>
        <v>74</v>
      </c>
      <c r="C146" s="5" t="str">
        <f>"74"</f>
        <v>74</v>
      </c>
      <c r="D146" s="5" t="str">
        <f>"74"</f>
        <v>74</v>
      </c>
    </row>
    <row r="147" spans="1:4" s="5" customFormat="1" x14ac:dyDescent="0.25">
      <c r="A147" s="5" t="s">
        <v>247</v>
      </c>
      <c r="B147" s="5" t="str">
        <f>"75"</f>
        <v>75</v>
      </c>
      <c r="C147" s="5" t="str">
        <f>"75"</f>
        <v>75</v>
      </c>
      <c r="D147" s="5" t="str">
        <f>"75"</f>
        <v>75</v>
      </c>
    </row>
    <row r="148" spans="1:4" s="5" customFormat="1" x14ac:dyDescent="0.25">
      <c r="A148" s="5" t="s">
        <v>247</v>
      </c>
      <c r="B148" s="5" t="str">
        <f>"76"</f>
        <v>76</v>
      </c>
      <c r="C148" s="5" t="str">
        <f>"76"</f>
        <v>76</v>
      </c>
      <c r="D148" s="5" t="str">
        <f>"76"</f>
        <v>76</v>
      </c>
    </row>
    <row r="149" spans="1:4" s="5" customFormat="1" x14ac:dyDescent="0.25">
      <c r="A149" s="5" t="s">
        <v>247</v>
      </c>
      <c r="B149" s="5" t="str">
        <f>"77"</f>
        <v>77</v>
      </c>
      <c r="C149" s="5" t="str">
        <f>"77"</f>
        <v>77</v>
      </c>
      <c r="D149" s="5" t="str">
        <f>"77"</f>
        <v>77</v>
      </c>
    </row>
    <row r="150" spans="1:4" s="5" customFormat="1" x14ac:dyDescent="0.25">
      <c r="A150" s="5" t="s">
        <v>247</v>
      </c>
      <c r="B150" s="5" t="str">
        <f>"78"</f>
        <v>78</v>
      </c>
      <c r="C150" s="5" t="str">
        <f>"78"</f>
        <v>78</v>
      </c>
      <c r="D150" s="5" t="str">
        <f>"78"</f>
        <v>78</v>
      </c>
    </row>
    <row r="151" spans="1:4" s="5" customFormat="1" x14ac:dyDescent="0.25">
      <c r="A151" s="5" t="s">
        <v>247</v>
      </c>
      <c r="B151" s="5" t="str">
        <f>"79"</f>
        <v>79</v>
      </c>
      <c r="C151" s="5" t="str">
        <f>"79"</f>
        <v>79</v>
      </c>
      <c r="D151" s="5" t="str">
        <f>"79"</f>
        <v>79</v>
      </c>
    </row>
    <row r="152" spans="1:4" s="5" customFormat="1" x14ac:dyDescent="0.25">
      <c r="A152" s="5" t="s">
        <v>247</v>
      </c>
      <c r="B152" s="5" t="str">
        <f>"999"</f>
        <v>999</v>
      </c>
      <c r="C152" s="5" t="s">
        <v>40</v>
      </c>
      <c r="D152" s="5" t="s">
        <v>195</v>
      </c>
    </row>
    <row r="153" spans="1:4" s="7" customFormat="1" x14ac:dyDescent="0.25">
      <c r="A153" s="7" t="s">
        <v>248</v>
      </c>
      <c r="B153" s="7" t="str">
        <f>"92"</f>
        <v>92</v>
      </c>
      <c r="C153" s="7" t="str">
        <f>"92"</f>
        <v>92</v>
      </c>
      <c r="D153" s="7" t="str">
        <f>"92"</f>
        <v>92</v>
      </c>
    </row>
    <row r="154" spans="1:4" s="7" customFormat="1" x14ac:dyDescent="0.25">
      <c r="A154" s="7" t="s">
        <v>248</v>
      </c>
      <c r="B154" s="7" t="str">
        <f>"93"</f>
        <v>93</v>
      </c>
      <c r="C154" s="7" t="str">
        <f>"93"</f>
        <v>93</v>
      </c>
      <c r="D154" s="7" t="str">
        <f>"93"</f>
        <v>93</v>
      </c>
    </row>
    <row r="155" spans="1:4" s="7" customFormat="1" x14ac:dyDescent="0.25">
      <c r="A155" s="7" t="s">
        <v>248</v>
      </c>
      <c r="B155" s="7" t="str">
        <f>"94"</f>
        <v>94</v>
      </c>
      <c r="C155" s="7" t="str">
        <f>"94"</f>
        <v>94</v>
      </c>
      <c r="D155" s="7" t="str">
        <f>"94"</f>
        <v>94</v>
      </c>
    </row>
    <row r="156" spans="1:4" s="7" customFormat="1" x14ac:dyDescent="0.25">
      <c r="A156" s="7" t="s">
        <v>248</v>
      </c>
      <c r="B156" s="7" t="str">
        <f>"999"</f>
        <v>999</v>
      </c>
      <c r="C156" s="7" t="s">
        <v>40</v>
      </c>
      <c r="D156" s="7" t="s">
        <v>195</v>
      </c>
    </row>
    <row r="157" spans="1:4" s="5" customFormat="1" x14ac:dyDescent="0.25">
      <c r="A157" s="5" t="s">
        <v>254</v>
      </c>
      <c r="B157" s="5" t="str">
        <f>"1"</f>
        <v>1</v>
      </c>
      <c r="C157" s="5" t="s">
        <v>255</v>
      </c>
      <c r="D157" s="5" t="s">
        <v>255</v>
      </c>
    </row>
    <row r="158" spans="1:4" s="5" customFormat="1" x14ac:dyDescent="0.25">
      <c r="A158" s="5" t="s">
        <v>254</v>
      </c>
      <c r="B158" s="5" t="str">
        <f>"2"</f>
        <v>2</v>
      </c>
      <c r="C158" s="5" t="s">
        <v>256</v>
      </c>
      <c r="D158" s="5" t="s">
        <v>256</v>
      </c>
    </row>
    <row r="159" spans="1:4" s="5" customFormat="1" x14ac:dyDescent="0.25">
      <c r="A159" s="5" t="s">
        <v>254</v>
      </c>
      <c r="B159" s="5" t="str">
        <f>"3"</f>
        <v>3</v>
      </c>
      <c r="C159" s="5" t="s">
        <v>257</v>
      </c>
      <c r="D159" s="5" t="s">
        <v>257</v>
      </c>
    </row>
    <row r="160" spans="1:4" s="5" customFormat="1" x14ac:dyDescent="0.25">
      <c r="A160" s="5" t="s">
        <v>254</v>
      </c>
      <c r="B160" s="5" t="str">
        <f>"4"</f>
        <v>4</v>
      </c>
      <c r="C160" s="5" t="s">
        <v>258</v>
      </c>
      <c r="D160" s="5" t="s">
        <v>258</v>
      </c>
    </row>
    <row r="161" spans="1:4" s="5" customFormat="1" x14ac:dyDescent="0.25">
      <c r="A161" s="5" t="s">
        <v>254</v>
      </c>
      <c r="B161" s="5" t="str">
        <f>"5"</f>
        <v>5</v>
      </c>
      <c r="C161" s="5" t="s">
        <v>259</v>
      </c>
      <c r="D161" s="5" t="s">
        <v>259</v>
      </c>
    </row>
    <row r="162" spans="1:4" s="5" customFormat="1" x14ac:dyDescent="0.25">
      <c r="A162" s="5" t="s">
        <v>254</v>
      </c>
      <c r="B162" s="5" t="str">
        <f>"6"</f>
        <v>6</v>
      </c>
      <c r="C162" s="5" t="s">
        <v>260</v>
      </c>
      <c r="D162" s="5" t="s">
        <v>260</v>
      </c>
    </row>
    <row r="163" spans="1:4" s="5" customFormat="1" x14ac:dyDescent="0.25">
      <c r="A163" s="5" t="s">
        <v>254</v>
      </c>
      <c r="B163" s="5" t="str">
        <f>"7"</f>
        <v>7</v>
      </c>
      <c r="C163" s="5" t="s">
        <v>261</v>
      </c>
      <c r="D163" s="5" t="s">
        <v>261</v>
      </c>
    </row>
    <row r="164" spans="1:4" s="5" customFormat="1" x14ac:dyDescent="0.25">
      <c r="A164" s="5" t="s">
        <v>254</v>
      </c>
      <c r="B164" s="5" t="str">
        <f>"8"</f>
        <v>8</v>
      </c>
      <c r="C164" s="5" t="s">
        <v>262</v>
      </c>
      <c r="D164" s="5" t="s">
        <v>262</v>
      </c>
    </row>
    <row r="165" spans="1:4" s="5" customFormat="1" x14ac:dyDescent="0.25">
      <c r="A165" s="5" t="s">
        <v>254</v>
      </c>
      <c r="B165" s="5" t="str">
        <f>"9"</f>
        <v>9</v>
      </c>
      <c r="C165" s="5" t="s">
        <v>263</v>
      </c>
      <c r="D165" s="5" t="s">
        <v>263</v>
      </c>
    </row>
    <row r="166" spans="1:4" s="5" customFormat="1" x14ac:dyDescent="0.25">
      <c r="A166" s="5" t="s">
        <v>254</v>
      </c>
      <c r="B166" s="5" t="str">
        <f>"10"</f>
        <v>10</v>
      </c>
      <c r="C166" s="5" t="s">
        <v>264</v>
      </c>
      <c r="D166" s="5" t="s">
        <v>264</v>
      </c>
    </row>
    <row r="167" spans="1:4" s="7" customFormat="1" x14ac:dyDescent="0.25">
      <c r="A167" s="7" t="s">
        <v>265</v>
      </c>
      <c r="B167" s="8" t="s">
        <v>303</v>
      </c>
      <c r="C167" s="7" t="s">
        <v>97</v>
      </c>
      <c r="D167" s="7" t="s">
        <v>197</v>
      </c>
    </row>
    <row r="168" spans="1:4" s="7" customFormat="1" x14ac:dyDescent="0.25">
      <c r="A168" s="7" t="s">
        <v>265</v>
      </c>
      <c r="B168" s="8" t="s">
        <v>304</v>
      </c>
      <c r="C168" s="7" t="s">
        <v>267</v>
      </c>
    </row>
    <row r="169" spans="1:4" s="7" customFormat="1" x14ac:dyDescent="0.25">
      <c r="A169" s="7" t="s">
        <v>265</v>
      </c>
      <c r="B169" s="8" t="s">
        <v>305</v>
      </c>
      <c r="C169" s="7" t="s">
        <v>268</v>
      </c>
    </row>
    <row r="170" spans="1:4" s="5" customFormat="1" x14ac:dyDescent="0.25">
      <c r="A170" s="5" t="s">
        <v>220</v>
      </c>
      <c r="B170" s="5" t="str">
        <f>"99999"</f>
        <v>99999</v>
      </c>
      <c r="C170" s="5" t="s">
        <v>40</v>
      </c>
      <c r="D170" s="5" t="s">
        <v>195</v>
      </c>
    </row>
    <row r="171" spans="1:4" s="7" customFormat="1" x14ac:dyDescent="0.25">
      <c r="A171" s="7" t="s">
        <v>388</v>
      </c>
      <c r="B171" s="7" t="str">
        <f>"1"</f>
        <v>1</v>
      </c>
      <c r="C171" s="7" t="s">
        <v>389</v>
      </c>
    </row>
    <row r="172" spans="1:4" s="7" customFormat="1" x14ac:dyDescent="0.25">
      <c r="A172" s="7" t="s">
        <v>388</v>
      </c>
      <c r="B172" s="7" t="str">
        <f>"2"</f>
        <v>2</v>
      </c>
      <c r="C172" s="7" t="s">
        <v>390</v>
      </c>
    </row>
    <row r="173" spans="1:4" s="7" customFormat="1" x14ac:dyDescent="0.25">
      <c r="A173" s="7" t="s">
        <v>388</v>
      </c>
      <c r="B173" s="7" t="str">
        <f>"3"</f>
        <v>3</v>
      </c>
      <c r="C173" s="7" t="s">
        <v>391</v>
      </c>
    </row>
    <row r="174" spans="1:4" s="5" customFormat="1" x14ac:dyDescent="0.25">
      <c r="A174" s="5" t="s">
        <v>363</v>
      </c>
      <c r="B174" s="5" t="str">
        <f>"1"</f>
        <v>1</v>
      </c>
      <c r="C174" s="5" t="s">
        <v>364</v>
      </c>
    </row>
    <row r="175" spans="1:4" s="5" customFormat="1" x14ac:dyDescent="0.25">
      <c r="A175" s="5" t="s">
        <v>363</v>
      </c>
      <c r="B175" s="5" t="str">
        <f>"2"</f>
        <v>2</v>
      </c>
      <c r="C175" s="5" t="s">
        <v>365</v>
      </c>
    </row>
    <row r="176" spans="1:4" s="5" customFormat="1" x14ac:dyDescent="0.25">
      <c r="A176" s="5" t="s">
        <v>363</v>
      </c>
      <c r="B176" s="5" t="str">
        <f>"3"</f>
        <v>3</v>
      </c>
      <c r="C176" s="5" t="s">
        <v>366</v>
      </c>
    </row>
    <row r="177" spans="1:3" s="5" customFormat="1" x14ac:dyDescent="0.25">
      <c r="A177" s="5" t="s">
        <v>363</v>
      </c>
      <c r="B177" s="5" t="str">
        <f>"4"</f>
        <v>4</v>
      </c>
      <c r="C177" s="5" t="s">
        <v>367</v>
      </c>
    </row>
    <row r="178" spans="1:3" s="5" customFormat="1" x14ac:dyDescent="0.25">
      <c r="A178" s="5" t="s">
        <v>363</v>
      </c>
      <c r="B178" s="5" t="str">
        <f>"5"</f>
        <v>5</v>
      </c>
      <c r="C178" s="5" t="s">
        <v>368</v>
      </c>
    </row>
    <row r="179" spans="1:3" s="5" customFormat="1" x14ac:dyDescent="0.25">
      <c r="A179" s="5" t="s">
        <v>363</v>
      </c>
      <c r="B179" s="5" t="str">
        <f>"6"</f>
        <v>6</v>
      </c>
      <c r="C179" s="5" t="s">
        <v>369</v>
      </c>
    </row>
    <row r="180" spans="1:3" s="5" customFormat="1" x14ac:dyDescent="0.25">
      <c r="A180" s="5" t="s">
        <v>363</v>
      </c>
      <c r="B180" s="5" t="str">
        <f>"7"</f>
        <v>7</v>
      </c>
      <c r="C180" s="5" t="s">
        <v>370</v>
      </c>
    </row>
    <row r="181" spans="1:3" s="5" customFormat="1" x14ac:dyDescent="0.25">
      <c r="A181" s="5" t="s">
        <v>363</v>
      </c>
      <c r="B181" s="5" t="str">
        <f>"8"</f>
        <v>8</v>
      </c>
      <c r="C181" s="5" t="s">
        <v>371</v>
      </c>
    </row>
    <row r="182" spans="1:3" s="5" customFormat="1" x14ac:dyDescent="0.25">
      <c r="A182" s="5" t="s">
        <v>363</v>
      </c>
      <c r="B182" s="5" t="str">
        <f>"9"</f>
        <v>9</v>
      </c>
      <c r="C182" s="5" t="s">
        <v>372</v>
      </c>
    </row>
    <row r="183" spans="1:3" s="5" customFormat="1" x14ac:dyDescent="0.25">
      <c r="A183" s="5" t="s">
        <v>363</v>
      </c>
      <c r="B183" s="5" t="str">
        <f>"10"</f>
        <v>10</v>
      </c>
      <c r="C183" s="5" t="s">
        <v>373</v>
      </c>
    </row>
    <row r="184" spans="1:3" s="7" customFormat="1" x14ac:dyDescent="0.25">
      <c r="A184" s="7" t="s">
        <v>377</v>
      </c>
      <c r="B184" s="7" t="str">
        <f>"9999"</f>
        <v>9999</v>
      </c>
      <c r="C184" s="7" t="s">
        <v>376</v>
      </c>
    </row>
    <row r="185" spans="1:3" s="5" customFormat="1" x14ac:dyDescent="0.25">
      <c r="A185" s="5" t="s">
        <v>392</v>
      </c>
      <c r="B185" s="5" t="str">
        <f>"51"</f>
        <v>51</v>
      </c>
      <c r="C185" s="5" t="s">
        <v>393</v>
      </c>
    </row>
    <row r="186" spans="1:3" s="5" customFormat="1" x14ac:dyDescent="0.25">
      <c r="A186" s="5" t="s">
        <v>392</v>
      </c>
      <c r="B186" s="5" t="str">
        <f>"53"</f>
        <v>53</v>
      </c>
      <c r="C186" s="5" t="s">
        <v>394</v>
      </c>
    </row>
    <row r="187" spans="1:3" s="5" customFormat="1" x14ac:dyDescent="0.25">
      <c r="A187" s="5" t="s">
        <v>392</v>
      </c>
      <c r="B187" s="5" t="str">
        <f>"54"</f>
        <v>54</v>
      </c>
      <c r="C187" s="5" t="s">
        <v>395</v>
      </c>
    </row>
    <row r="188" spans="1:3" s="5" customFormat="1" x14ac:dyDescent="0.25">
      <c r="A188" s="5" t="s">
        <v>392</v>
      </c>
      <c r="B188" s="5" t="str">
        <f>"55"</f>
        <v>55</v>
      </c>
      <c r="C188" s="5" t="s">
        <v>396</v>
      </c>
    </row>
    <row r="189" spans="1:3" s="7" customFormat="1" x14ac:dyDescent="0.25">
      <c r="A189" s="7" t="s">
        <v>419</v>
      </c>
      <c r="B189" s="8" t="s">
        <v>304</v>
      </c>
      <c r="C189" s="7" t="s">
        <v>267</v>
      </c>
    </row>
    <row r="190" spans="1:3" s="5" customFormat="1" x14ac:dyDescent="0.25">
      <c r="A190" s="5" t="s">
        <v>402</v>
      </c>
      <c r="B190" s="5" t="s">
        <v>403</v>
      </c>
      <c r="C190" s="5" t="s">
        <v>404</v>
      </c>
    </row>
    <row r="191" spans="1:3" s="5" customFormat="1" x14ac:dyDescent="0.25">
      <c r="A191" s="5" t="s">
        <v>402</v>
      </c>
      <c r="B191" s="5" t="s">
        <v>405</v>
      </c>
      <c r="C191" s="5" t="s">
        <v>406</v>
      </c>
    </row>
    <row r="192" spans="1:3" s="5" customFormat="1" x14ac:dyDescent="0.25">
      <c r="A192" s="5" t="s">
        <v>402</v>
      </c>
      <c r="B192" s="5" t="s">
        <v>407</v>
      </c>
      <c r="C192" s="5" t="s">
        <v>408</v>
      </c>
    </row>
    <row r="193" spans="1:3" s="5" customFormat="1" x14ac:dyDescent="0.25">
      <c r="A193" s="5" t="s">
        <v>402</v>
      </c>
      <c r="B193" s="5" t="s">
        <v>409</v>
      </c>
      <c r="C193" s="5" t="s">
        <v>410</v>
      </c>
    </row>
    <row r="194" spans="1:3" s="5" customFormat="1" x14ac:dyDescent="0.25">
      <c r="A194" s="5" t="s">
        <v>402</v>
      </c>
      <c r="B194" s="5" t="s">
        <v>411</v>
      </c>
      <c r="C194" s="5" t="s">
        <v>412</v>
      </c>
    </row>
    <row r="195" spans="1:3" s="5" customFormat="1" x14ac:dyDescent="0.25">
      <c r="A195" s="5" t="s">
        <v>402</v>
      </c>
      <c r="B195" s="5" t="s">
        <v>415</v>
      </c>
      <c r="C195" s="5" t="s">
        <v>447</v>
      </c>
    </row>
    <row r="196" spans="1:3" s="5" customFormat="1" x14ac:dyDescent="0.25">
      <c r="A196" s="5" t="s">
        <v>402</v>
      </c>
      <c r="B196" s="5" t="s">
        <v>416</v>
      </c>
      <c r="C196" s="5" t="s">
        <v>413</v>
      </c>
    </row>
    <row r="197" spans="1:3" s="5" customFormat="1" x14ac:dyDescent="0.25">
      <c r="A197" s="5" t="s">
        <v>402</v>
      </c>
      <c r="B197" s="5" t="s">
        <v>417</v>
      </c>
      <c r="C197" s="5" t="s">
        <v>446</v>
      </c>
    </row>
    <row r="198" spans="1:3" s="5" customFormat="1" x14ac:dyDescent="0.25">
      <c r="A198" s="5" t="s">
        <v>402</v>
      </c>
      <c r="B198" s="5" t="s">
        <v>418</v>
      </c>
      <c r="C198" s="5" t="s">
        <v>414</v>
      </c>
    </row>
    <row r="199" spans="1:3" s="5" customFormat="1" x14ac:dyDescent="0.25">
      <c r="A199" s="5" t="s">
        <v>402</v>
      </c>
      <c r="B199" s="5" t="s">
        <v>62</v>
      </c>
      <c r="C199" s="5" t="s">
        <v>445</v>
      </c>
    </row>
    <row r="200" spans="1:3" s="7" customFormat="1" x14ac:dyDescent="0.25">
      <c r="A200" s="7" t="s">
        <v>420</v>
      </c>
      <c r="B200" s="7" t="str">
        <f>"999"</f>
        <v>999</v>
      </c>
      <c r="C200" s="7" t="s">
        <v>421</v>
      </c>
    </row>
    <row r="201" spans="1:3" s="5" customFormat="1" x14ac:dyDescent="0.25">
      <c r="A201" s="5" t="s">
        <v>428</v>
      </c>
      <c r="B201" s="5" t="str">
        <f>"1"</f>
        <v>1</v>
      </c>
      <c r="C201" s="5" t="s">
        <v>429</v>
      </c>
    </row>
    <row r="202" spans="1:3" s="7" customFormat="1" x14ac:dyDescent="0.25">
      <c r="A202" s="7" t="s">
        <v>430</v>
      </c>
      <c r="B202" s="7" t="str">
        <f>"1"</f>
        <v>1</v>
      </c>
      <c r="C202" s="7" t="s">
        <v>431</v>
      </c>
    </row>
    <row r="203" spans="1:3" s="5" customFormat="1" x14ac:dyDescent="0.25">
      <c r="A203" s="5" t="s">
        <v>432</v>
      </c>
      <c r="B203" s="5" t="str">
        <f>"1"</f>
        <v>1</v>
      </c>
      <c r="C203" s="5" t="s">
        <v>433</v>
      </c>
    </row>
    <row r="204" spans="1:3" s="5" customFormat="1" x14ac:dyDescent="0.25">
      <c r="A204" s="5" t="s">
        <v>432</v>
      </c>
      <c r="B204" s="5" t="str">
        <f>"2"</f>
        <v>2</v>
      </c>
      <c r="C204" s="5" t="s">
        <v>434</v>
      </c>
    </row>
    <row r="205" spans="1:3" s="5" customFormat="1" x14ac:dyDescent="0.25">
      <c r="A205" s="5" t="s">
        <v>432</v>
      </c>
      <c r="B205" s="5" t="str">
        <f>"3"</f>
        <v>3</v>
      </c>
      <c r="C205" s="5" t="s">
        <v>435</v>
      </c>
    </row>
    <row r="206" spans="1:3" s="5" customFormat="1" x14ac:dyDescent="0.25">
      <c r="A206" s="5" t="s">
        <v>432</v>
      </c>
      <c r="B206" s="5" t="str">
        <f>"4"</f>
        <v>4</v>
      </c>
      <c r="C206" s="5" t="s">
        <v>436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C4F0F-BFC8-4609-90AE-137765AD6084}">
  <dimension ref="A1:C2"/>
  <sheetViews>
    <sheetView workbookViewId="0">
      <selection activeCell="A3" sqref="A3"/>
    </sheetView>
  </sheetViews>
  <sheetFormatPr defaultRowHeight="15" x14ac:dyDescent="0.25"/>
  <cols>
    <col min="1" max="1" width="16.7109375" bestFit="1" customWidth="1"/>
    <col min="2" max="2" width="47.5703125" bestFit="1" customWidth="1"/>
    <col min="3" max="3" width="26.140625" bestFit="1" customWidth="1"/>
  </cols>
  <sheetData>
    <row r="1" spans="1:3" x14ac:dyDescent="0.25">
      <c r="A1" t="s">
        <v>42</v>
      </c>
      <c r="B1" t="s">
        <v>28</v>
      </c>
      <c r="C1" t="s">
        <v>215</v>
      </c>
    </row>
    <row r="2" spans="1:3" x14ac:dyDescent="0.25">
      <c r="A2" t="s">
        <v>64</v>
      </c>
      <c r="B2" t="s">
        <v>145</v>
      </c>
      <c r="C2" t="s">
        <v>216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EB7104-0CF4-465A-808C-30895389A8B5}">
  <dimension ref="A1:D8"/>
  <sheetViews>
    <sheetView workbookViewId="0">
      <selection activeCell="A2" sqref="A2:D2"/>
    </sheetView>
  </sheetViews>
  <sheetFormatPr defaultRowHeight="15" x14ac:dyDescent="0.25"/>
  <cols>
    <col min="1" max="1" width="18.85546875" bestFit="1" customWidth="1"/>
    <col min="3" max="3" width="12.85546875" bestFit="1" customWidth="1"/>
    <col min="4" max="4" width="34.140625" bestFit="1" customWidth="1"/>
  </cols>
  <sheetData>
    <row r="1" spans="1:4" x14ac:dyDescent="0.25">
      <c r="A1" s="2" t="s">
        <v>48</v>
      </c>
      <c r="B1" s="2" t="s">
        <v>7</v>
      </c>
      <c r="C1" s="2" t="s">
        <v>49</v>
      </c>
      <c r="D1" s="2" t="s">
        <v>215</v>
      </c>
    </row>
    <row r="2" spans="1:4" x14ac:dyDescent="0.25">
      <c r="A2" s="2" t="s">
        <v>50</v>
      </c>
      <c r="B2" s="2" t="s">
        <v>45</v>
      </c>
      <c r="C2" s="2" t="s">
        <v>21</v>
      </c>
      <c r="D2" s="2" t="s">
        <v>307</v>
      </c>
    </row>
    <row r="3" spans="1:4" x14ac:dyDescent="0.25">
      <c r="A3" s="2"/>
      <c r="B3" s="2"/>
    </row>
    <row r="4" spans="1:4" x14ac:dyDescent="0.25">
      <c r="A4" s="2"/>
      <c r="B4" s="2"/>
    </row>
    <row r="5" spans="1:4" x14ac:dyDescent="0.25">
      <c r="A5" s="2"/>
      <c r="B5" s="2"/>
    </row>
    <row r="6" spans="1:4" x14ac:dyDescent="0.25">
      <c r="A6" s="2"/>
      <c r="B6" s="2"/>
    </row>
    <row r="7" spans="1:4" x14ac:dyDescent="0.25">
      <c r="A7" s="2"/>
      <c r="B7" s="2"/>
    </row>
    <row r="8" spans="1:4" x14ac:dyDescent="0.25">
      <c r="A8" s="2"/>
      <c r="B8" s="2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955335-AC2E-46D7-A127-46FEF28BC146}">
  <dimension ref="A1:D141"/>
  <sheetViews>
    <sheetView topLeftCell="A133" workbookViewId="0">
      <selection activeCell="A133" sqref="A1:C1048576"/>
    </sheetView>
  </sheetViews>
  <sheetFormatPr defaultRowHeight="15" x14ac:dyDescent="0.25"/>
  <cols>
    <col min="1" max="1" width="11.140625" bestFit="1" customWidth="1"/>
    <col min="2" max="2" width="21.140625" bestFit="1" customWidth="1"/>
    <col min="3" max="3" width="16.7109375" bestFit="1" customWidth="1"/>
    <col min="4" max="4" width="10.28515625" bestFit="1" customWidth="1"/>
  </cols>
  <sheetData>
    <row r="1" spans="1:4" x14ac:dyDescent="0.25">
      <c r="A1" t="s">
        <v>11</v>
      </c>
      <c r="B1" t="s">
        <v>7</v>
      </c>
      <c r="C1" t="s">
        <v>269</v>
      </c>
      <c r="D1" t="s">
        <v>25</v>
      </c>
    </row>
    <row r="2" spans="1:4" x14ac:dyDescent="0.25">
      <c r="A2" s="12" t="s">
        <v>308</v>
      </c>
      <c r="B2" s="12" t="s">
        <v>20</v>
      </c>
      <c r="C2" s="12" t="b">
        <v>0</v>
      </c>
    </row>
    <row r="3" spans="1:4" x14ac:dyDescent="0.25">
      <c r="A3" s="12" t="s">
        <v>236</v>
      </c>
      <c r="B3" s="12" t="s">
        <v>309</v>
      </c>
      <c r="C3" s="12" t="b">
        <v>0</v>
      </c>
    </row>
    <row r="4" spans="1:4" x14ac:dyDescent="0.25">
      <c r="A4" s="13" t="s">
        <v>310</v>
      </c>
      <c r="B4" s="12" t="s">
        <v>311</v>
      </c>
      <c r="C4" s="12" t="b">
        <v>0</v>
      </c>
    </row>
    <row r="5" spans="1:4" x14ac:dyDescent="0.25">
      <c r="A5" s="13" t="s">
        <v>312</v>
      </c>
      <c r="B5" s="12" t="s">
        <v>311</v>
      </c>
      <c r="C5" s="12" t="b">
        <v>0</v>
      </c>
    </row>
    <row r="6" spans="1:4" x14ac:dyDescent="0.25">
      <c r="A6" s="12" t="s">
        <v>313</v>
      </c>
      <c r="B6" s="12" t="s">
        <v>8</v>
      </c>
      <c r="C6" s="12" t="b">
        <v>0</v>
      </c>
    </row>
    <row r="7" spans="1:4" x14ac:dyDescent="0.25">
      <c r="A7" s="12" t="s">
        <v>314</v>
      </c>
      <c r="B7" s="12" t="s">
        <v>8</v>
      </c>
      <c r="C7" s="12" t="b">
        <v>0</v>
      </c>
    </row>
    <row r="8" spans="1:4" x14ac:dyDescent="0.25">
      <c r="A8" s="12" t="s">
        <v>315</v>
      </c>
      <c r="B8" s="12" t="s">
        <v>8</v>
      </c>
      <c r="C8" s="12" t="b">
        <v>0</v>
      </c>
    </row>
    <row r="9" spans="1:4" x14ac:dyDescent="0.25">
      <c r="A9" s="12" t="s">
        <v>220</v>
      </c>
      <c r="B9" s="12" t="s">
        <v>20</v>
      </c>
      <c r="C9" s="12" t="b">
        <v>0</v>
      </c>
    </row>
    <row r="10" spans="1:4" x14ac:dyDescent="0.25">
      <c r="A10" s="13" t="s">
        <v>316</v>
      </c>
      <c r="B10" s="12" t="s">
        <v>9</v>
      </c>
      <c r="C10" s="12" t="b">
        <v>0</v>
      </c>
    </row>
    <row r="11" spans="1:4" x14ac:dyDescent="0.25">
      <c r="A11" s="13" t="s">
        <v>317</v>
      </c>
      <c r="B11" s="12" t="s">
        <v>9</v>
      </c>
      <c r="C11" s="12" t="b">
        <v>0</v>
      </c>
    </row>
    <row r="12" spans="1:4" x14ac:dyDescent="0.25">
      <c r="A12" s="13" t="s">
        <v>318</v>
      </c>
      <c r="B12" s="12" t="s">
        <v>9</v>
      </c>
      <c r="C12" s="12" t="b">
        <v>0</v>
      </c>
    </row>
    <row r="13" spans="1:4" x14ac:dyDescent="0.25">
      <c r="A13" s="13" t="s">
        <v>319</v>
      </c>
      <c r="B13" s="12" t="s">
        <v>36</v>
      </c>
      <c r="C13" s="12" t="b">
        <v>0</v>
      </c>
    </row>
    <row r="14" spans="1:4" x14ac:dyDescent="0.25">
      <c r="A14" s="13" t="s">
        <v>320</v>
      </c>
      <c r="B14" s="12" t="s">
        <v>36</v>
      </c>
      <c r="C14" s="12" t="b">
        <v>0</v>
      </c>
    </row>
    <row r="15" spans="1:4" x14ac:dyDescent="0.25">
      <c r="A15" s="13" t="s">
        <v>321</v>
      </c>
      <c r="B15" s="12" t="s">
        <v>311</v>
      </c>
      <c r="C15" s="12" t="b">
        <v>0</v>
      </c>
    </row>
    <row r="16" spans="1:4" x14ac:dyDescent="0.25">
      <c r="A16" s="13" t="s">
        <v>322</v>
      </c>
      <c r="B16" s="12" t="s">
        <v>36</v>
      </c>
      <c r="C16" s="12" t="b">
        <v>0</v>
      </c>
    </row>
    <row r="17" spans="1:3" x14ac:dyDescent="0.25">
      <c r="A17" s="13" t="s">
        <v>323</v>
      </c>
      <c r="B17" s="12" t="s">
        <v>311</v>
      </c>
      <c r="C17" s="12" t="b">
        <v>0</v>
      </c>
    </row>
    <row r="18" spans="1:3" x14ac:dyDescent="0.25">
      <c r="A18" s="12" t="s">
        <v>324</v>
      </c>
      <c r="B18" s="12" t="s">
        <v>20</v>
      </c>
      <c r="C18" s="12" t="b">
        <v>0</v>
      </c>
    </row>
    <row r="19" spans="1:3" x14ac:dyDescent="0.25">
      <c r="A19" s="12" t="s">
        <v>325</v>
      </c>
      <c r="B19" s="12" t="s">
        <v>20</v>
      </c>
      <c r="C19" s="12" t="b">
        <v>0</v>
      </c>
    </row>
    <row r="20" spans="1:3" x14ac:dyDescent="0.25">
      <c r="A20" s="12" t="s">
        <v>326</v>
      </c>
      <c r="B20" s="12" t="s">
        <v>21</v>
      </c>
      <c r="C20" s="12" t="b">
        <v>0</v>
      </c>
    </row>
    <row r="21" spans="1:3" x14ac:dyDescent="0.25">
      <c r="A21" s="12" t="s">
        <v>327</v>
      </c>
      <c r="B21" s="12" t="s">
        <v>9</v>
      </c>
      <c r="C21" s="12" t="b">
        <v>0</v>
      </c>
    </row>
    <row r="22" spans="1:3" x14ac:dyDescent="0.25">
      <c r="A22" s="12" t="s">
        <v>328</v>
      </c>
      <c r="B22" s="12" t="s">
        <v>20</v>
      </c>
      <c r="C22" s="12" t="b">
        <v>0</v>
      </c>
    </row>
    <row r="23" spans="1:3" x14ac:dyDescent="0.25">
      <c r="A23" s="12" t="s">
        <v>329</v>
      </c>
      <c r="B23" s="12" t="s">
        <v>8</v>
      </c>
      <c r="C23" s="12" t="b">
        <v>0</v>
      </c>
    </row>
    <row r="24" spans="1:3" x14ac:dyDescent="0.25">
      <c r="A24" s="12" t="s">
        <v>330</v>
      </c>
      <c r="B24" s="12" t="s">
        <v>20</v>
      </c>
      <c r="C24" s="12" t="b">
        <v>0</v>
      </c>
    </row>
    <row r="25" spans="1:3" x14ac:dyDescent="0.25">
      <c r="A25" s="12" t="s">
        <v>54</v>
      </c>
      <c r="B25" s="12" t="s">
        <v>36</v>
      </c>
      <c r="C25" s="12" t="b">
        <v>0</v>
      </c>
    </row>
    <row r="26" spans="1:3" x14ac:dyDescent="0.25">
      <c r="A26" s="13" t="s">
        <v>331</v>
      </c>
      <c r="B26" s="12" t="s">
        <v>9</v>
      </c>
      <c r="C26" s="12" t="b">
        <v>0</v>
      </c>
    </row>
    <row r="27" spans="1:3" x14ac:dyDescent="0.25">
      <c r="A27" s="12" t="s">
        <v>332</v>
      </c>
      <c r="B27" s="12" t="s">
        <v>20</v>
      </c>
      <c r="C27" s="12" t="b">
        <v>0</v>
      </c>
    </row>
    <row r="28" spans="1:3" x14ac:dyDescent="0.25">
      <c r="A28" s="12" t="s">
        <v>333</v>
      </c>
      <c r="B28" s="12" t="s">
        <v>9</v>
      </c>
      <c r="C28" s="12" t="b">
        <v>0</v>
      </c>
    </row>
    <row r="29" spans="1:3" x14ac:dyDescent="0.25">
      <c r="A29" s="12" t="s">
        <v>334</v>
      </c>
      <c r="B29" s="12" t="s">
        <v>8</v>
      </c>
      <c r="C29" s="12" t="b">
        <v>0</v>
      </c>
    </row>
    <row r="30" spans="1:3" x14ac:dyDescent="0.25">
      <c r="A30" s="12" t="s">
        <v>335</v>
      </c>
      <c r="B30" s="12" t="s">
        <v>8</v>
      </c>
      <c r="C30" s="12" t="b">
        <v>0</v>
      </c>
    </row>
    <row r="31" spans="1:3" x14ac:dyDescent="0.25">
      <c r="A31" s="12" t="s">
        <v>336</v>
      </c>
      <c r="B31" s="12" t="s">
        <v>8</v>
      </c>
      <c r="C31" s="12" t="b">
        <v>0</v>
      </c>
    </row>
    <row r="32" spans="1:3" x14ac:dyDescent="0.25">
      <c r="A32" s="12" t="s">
        <v>337</v>
      </c>
      <c r="B32" s="12" t="s">
        <v>311</v>
      </c>
      <c r="C32" s="12" t="b">
        <v>0</v>
      </c>
    </row>
    <row r="33" spans="1:3" x14ac:dyDescent="0.25">
      <c r="A33" s="13" t="s">
        <v>338</v>
      </c>
      <c r="B33" s="12" t="s">
        <v>21</v>
      </c>
      <c r="C33" s="12" t="b">
        <v>0</v>
      </c>
    </row>
    <row r="34" spans="1:3" x14ac:dyDescent="0.25">
      <c r="A34" s="12" t="s">
        <v>339</v>
      </c>
      <c r="B34" s="12" t="s">
        <v>9</v>
      </c>
      <c r="C34" s="12" t="b">
        <v>0</v>
      </c>
    </row>
    <row r="35" spans="1:3" x14ac:dyDescent="0.25">
      <c r="A35" s="12" t="s">
        <v>254</v>
      </c>
      <c r="B35" s="12" t="s">
        <v>36</v>
      </c>
      <c r="C35" s="12" t="b">
        <v>0</v>
      </c>
    </row>
    <row r="36" spans="1:3" x14ac:dyDescent="0.25">
      <c r="A36" s="12" t="s">
        <v>384</v>
      </c>
      <c r="B36" s="12" t="s">
        <v>8</v>
      </c>
      <c r="C36" s="12" t="b">
        <v>0</v>
      </c>
    </row>
    <row r="37" spans="1:3" x14ac:dyDescent="0.25">
      <c r="A37" s="13" t="s">
        <v>340</v>
      </c>
      <c r="B37" s="12" t="s">
        <v>21</v>
      </c>
      <c r="C37" s="12" t="b">
        <v>0</v>
      </c>
    </row>
    <row r="38" spans="1:3" x14ac:dyDescent="0.25">
      <c r="A38" s="13" t="s">
        <v>341</v>
      </c>
      <c r="B38" s="12" t="s">
        <v>21</v>
      </c>
      <c r="C38" s="12" t="b">
        <v>0</v>
      </c>
    </row>
    <row r="39" spans="1:3" x14ac:dyDescent="0.25">
      <c r="A39" s="12" t="s">
        <v>342</v>
      </c>
      <c r="B39" s="12" t="s">
        <v>9</v>
      </c>
      <c r="C39" s="12" t="b">
        <v>0</v>
      </c>
    </row>
    <row r="40" spans="1:3" x14ac:dyDescent="0.25">
      <c r="A40" s="12" t="s">
        <v>343</v>
      </c>
      <c r="B40" s="12" t="s">
        <v>8</v>
      </c>
      <c r="C40" s="12" t="b">
        <v>0</v>
      </c>
    </row>
    <row r="41" spans="1:3" x14ac:dyDescent="0.25">
      <c r="A41" s="12" t="s">
        <v>344</v>
      </c>
      <c r="B41" s="12" t="s">
        <v>9</v>
      </c>
      <c r="C41" s="12" t="b">
        <v>0</v>
      </c>
    </row>
    <row r="42" spans="1:3" x14ac:dyDescent="0.25">
      <c r="A42" s="12" t="s">
        <v>345</v>
      </c>
      <c r="B42" s="12" t="s">
        <v>8</v>
      </c>
      <c r="C42" s="12" t="b">
        <v>0</v>
      </c>
    </row>
    <row r="43" spans="1:3" x14ac:dyDescent="0.25">
      <c r="A43" s="12" t="s">
        <v>346</v>
      </c>
      <c r="B43" s="12" t="s">
        <v>20</v>
      </c>
      <c r="C43" s="12" t="b">
        <v>0</v>
      </c>
    </row>
    <row r="44" spans="1:3" x14ac:dyDescent="0.25">
      <c r="A44" s="12" t="s">
        <v>347</v>
      </c>
      <c r="B44" s="12" t="s">
        <v>20</v>
      </c>
      <c r="C44" s="12" t="b">
        <v>0</v>
      </c>
    </row>
    <row r="45" spans="1:3" x14ac:dyDescent="0.25">
      <c r="A45" s="12" t="s">
        <v>348</v>
      </c>
      <c r="B45" s="12" t="s">
        <v>20</v>
      </c>
      <c r="C45" s="12" t="b">
        <v>0</v>
      </c>
    </row>
    <row r="46" spans="1:3" x14ac:dyDescent="0.25">
      <c r="A46" s="12" t="s">
        <v>349</v>
      </c>
      <c r="B46" s="12" t="s">
        <v>311</v>
      </c>
      <c r="C46" s="12" t="b">
        <v>0</v>
      </c>
    </row>
    <row r="47" spans="1:3" x14ac:dyDescent="0.25">
      <c r="A47" s="13" t="s">
        <v>350</v>
      </c>
      <c r="B47" s="12" t="s">
        <v>21</v>
      </c>
      <c r="C47" s="12" t="b">
        <v>0</v>
      </c>
    </row>
    <row r="48" spans="1:3" x14ac:dyDescent="0.25">
      <c r="A48" s="12" t="s">
        <v>423</v>
      </c>
      <c r="B48" s="12" t="s">
        <v>8</v>
      </c>
      <c r="C48" s="12" t="b">
        <v>0</v>
      </c>
    </row>
    <row r="49" spans="1:3" x14ac:dyDescent="0.25">
      <c r="A49" s="13" t="s">
        <v>351</v>
      </c>
      <c r="B49" s="12" t="s">
        <v>21</v>
      </c>
      <c r="C49" s="12" t="b">
        <v>0</v>
      </c>
    </row>
    <row r="50" spans="1:3" x14ac:dyDescent="0.25">
      <c r="A50" s="13" t="s">
        <v>352</v>
      </c>
      <c r="B50" s="12" t="s">
        <v>21</v>
      </c>
      <c r="C50" s="12" t="b">
        <v>0</v>
      </c>
    </row>
    <row r="51" spans="1:3" x14ac:dyDescent="0.25">
      <c r="A51" s="13" t="s">
        <v>353</v>
      </c>
      <c r="B51" s="12" t="s">
        <v>21</v>
      </c>
      <c r="C51" s="12" t="b">
        <v>0</v>
      </c>
    </row>
    <row r="52" spans="1:3" x14ac:dyDescent="0.25">
      <c r="A52" s="13" t="s">
        <v>354</v>
      </c>
      <c r="B52" s="12" t="s">
        <v>21</v>
      </c>
      <c r="C52" s="12" t="b">
        <v>0</v>
      </c>
    </row>
    <row r="53" spans="1:3" x14ac:dyDescent="0.25">
      <c r="A53" s="13" t="s">
        <v>355</v>
      </c>
      <c r="B53" s="12" t="s">
        <v>21</v>
      </c>
      <c r="C53" s="12" t="b">
        <v>0</v>
      </c>
    </row>
    <row r="54" spans="1:3" x14ac:dyDescent="0.25">
      <c r="A54" s="13" t="s">
        <v>356</v>
      </c>
      <c r="B54" s="12" t="s">
        <v>21</v>
      </c>
      <c r="C54" s="12" t="b">
        <v>0</v>
      </c>
    </row>
    <row r="55" spans="1:3" x14ac:dyDescent="0.25">
      <c r="A55" s="13" t="s">
        <v>357</v>
      </c>
      <c r="B55" s="12" t="s">
        <v>21</v>
      </c>
      <c r="C55" s="12" t="b">
        <v>0</v>
      </c>
    </row>
    <row r="56" spans="1:3" x14ac:dyDescent="0.25">
      <c r="A56" s="13" t="s">
        <v>358</v>
      </c>
      <c r="B56" s="12" t="s">
        <v>21</v>
      </c>
      <c r="C56" s="12" t="b">
        <v>0</v>
      </c>
    </row>
    <row r="57" spans="1:3" x14ac:dyDescent="0.25">
      <c r="A57" s="12" t="s">
        <v>359</v>
      </c>
      <c r="B57" s="12" t="s">
        <v>21</v>
      </c>
      <c r="C57" s="12" t="b">
        <v>0</v>
      </c>
    </row>
    <row r="58" spans="1:3" x14ac:dyDescent="0.25">
      <c r="A58" s="13" t="s">
        <v>360</v>
      </c>
      <c r="B58" s="12" t="s">
        <v>21</v>
      </c>
      <c r="C58" s="12" t="b">
        <v>0</v>
      </c>
    </row>
    <row r="59" spans="1:3" x14ac:dyDescent="0.25">
      <c r="A59" s="13" t="s">
        <v>361</v>
      </c>
      <c r="B59" s="12" t="s">
        <v>21</v>
      </c>
      <c r="C59" s="12" t="b">
        <v>0</v>
      </c>
    </row>
    <row r="60" spans="1:3" x14ac:dyDescent="0.25">
      <c r="A60" s="13" t="s">
        <v>362</v>
      </c>
      <c r="B60" s="12" t="s">
        <v>21</v>
      </c>
      <c r="C60" s="12" t="b">
        <v>0</v>
      </c>
    </row>
    <row r="61" spans="1:3" x14ac:dyDescent="0.25">
      <c r="A61" s="15" t="s">
        <v>89</v>
      </c>
      <c r="B61" s="15" t="s">
        <v>20</v>
      </c>
      <c r="C61" s="15" t="b">
        <v>1</v>
      </c>
    </row>
    <row r="62" spans="1:3" x14ac:dyDescent="0.25">
      <c r="A62" s="15" t="s">
        <v>297</v>
      </c>
      <c r="B62" s="15" t="s">
        <v>8</v>
      </c>
      <c r="C62" s="15" t="b">
        <v>1</v>
      </c>
    </row>
    <row r="63" spans="1:3" x14ac:dyDescent="0.25">
      <c r="A63" s="15" t="s">
        <v>90</v>
      </c>
      <c r="B63" s="15" t="s">
        <v>20</v>
      </c>
      <c r="C63" s="15" t="b">
        <v>1</v>
      </c>
    </row>
    <row r="64" spans="1:3" x14ac:dyDescent="0.25">
      <c r="A64" s="15" t="s">
        <v>298</v>
      </c>
      <c r="B64" s="15" t="s">
        <v>8</v>
      </c>
      <c r="C64" s="15" t="b">
        <v>1</v>
      </c>
    </row>
    <row r="65" spans="1:3" x14ac:dyDescent="0.25">
      <c r="A65" s="15" t="s">
        <v>88</v>
      </c>
      <c r="B65" s="15" t="s">
        <v>20</v>
      </c>
      <c r="C65" s="15" t="b">
        <v>1</v>
      </c>
    </row>
    <row r="66" spans="1:3" x14ac:dyDescent="0.25">
      <c r="A66" s="15" t="s">
        <v>296</v>
      </c>
      <c r="B66" s="15" t="s">
        <v>8</v>
      </c>
      <c r="C66" s="15" t="b">
        <v>1</v>
      </c>
    </row>
    <row r="67" spans="1:3" x14ac:dyDescent="0.25">
      <c r="A67" s="15" t="s">
        <v>299</v>
      </c>
      <c r="B67" s="15" t="s">
        <v>20</v>
      </c>
      <c r="C67" s="15" t="b">
        <v>1</v>
      </c>
    </row>
    <row r="68" spans="1:3" x14ac:dyDescent="0.25">
      <c r="A68" s="15" t="s">
        <v>300</v>
      </c>
      <c r="B68" s="15" t="s">
        <v>146</v>
      </c>
      <c r="C68" s="15" t="b">
        <v>1</v>
      </c>
    </row>
    <row r="69" spans="1:3" x14ac:dyDescent="0.25">
      <c r="A69" s="15" t="s">
        <v>287</v>
      </c>
      <c r="B69" s="15" t="s">
        <v>20</v>
      </c>
      <c r="C69" s="15" t="b">
        <v>1</v>
      </c>
    </row>
    <row r="70" spans="1:3" x14ac:dyDescent="0.25">
      <c r="A70" s="15" t="s">
        <v>286</v>
      </c>
      <c r="B70" s="15" t="s">
        <v>146</v>
      </c>
      <c r="C70" s="15" t="b">
        <v>1</v>
      </c>
    </row>
    <row r="71" spans="1:3" x14ac:dyDescent="0.25">
      <c r="A71" s="15" t="s">
        <v>294</v>
      </c>
      <c r="B71" s="15" t="s">
        <v>36</v>
      </c>
      <c r="C71" s="15" t="b">
        <v>1</v>
      </c>
    </row>
    <row r="72" spans="1:3" x14ac:dyDescent="0.25">
      <c r="A72" s="15" t="s">
        <v>295</v>
      </c>
      <c r="B72" s="15" t="s">
        <v>36</v>
      </c>
      <c r="C72" s="15" t="b">
        <v>1</v>
      </c>
    </row>
    <row r="73" spans="1:3" x14ac:dyDescent="0.25">
      <c r="A73" s="15" t="s">
        <v>51</v>
      </c>
      <c r="B73" s="15" t="s">
        <v>9</v>
      </c>
      <c r="C73" s="15" t="b">
        <v>1</v>
      </c>
    </row>
    <row r="74" spans="1:3" x14ac:dyDescent="0.25">
      <c r="A74" s="15" t="s">
        <v>98</v>
      </c>
      <c r="B74" s="15" t="s">
        <v>146</v>
      </c>
      <c r="C74" s="15" t="b">
        <v>1</v>
      </c>
    </row>
    <row r="75" spans="1:3" x14ac:dyDescent="0.25">
      <c r="A75" s="16" t="s">
        <v>271</v>
      </c>
      <c r="B75" s="15" t="s">
        <v>50</v>
      </c>
      <c r="C75" s="15" t="b">
        <v>1</v>
      </c>
    </row>
    <row r="76" spans="1:3" x14ac:dyDescent="0.25">
      <c r="A76" s="16" t="s">
        <v>105</v>
      </c>
      <c r="B76" s="15" t="s">
        <v>146</v>
      </c>
      <c r="C76" s="15" t="b">
        <v>1</v>
      </c>
    </row>
    <row r="77" spans="1:3" x14ac:dyDescent="0.25">
      <c r="A77" s="16" t="s">
        <v>275</v>
      </c>
      <c r="B77" s="15" t="s">
        <v>50</v>
      </c>
      <c r="C77" s="15" t="b">
        <v>1</v>
      </c>
    </row>
    <row r="78" spans="1:3" x14ac:dyDescent="0.25">
      <c r="A78" s="16" t="s">
        <v>106</v>
      </c>
      <c r="B78" s="15" t="s">
        <v>146</v>
      </c>
      <c r="C78" s="15" t="b">
        <v>1</v>
      </c>
    </row>
    <row r="79" spans="1:3" x14ac:dyDescent="0.25">
      <c r="A79" s="16" t="s">
        <v>279</v>
      </c>
      <c r="B79" s="15" t="s">
        <v>50</v>
      </c>
      <c r="C79" s="15" t="b">
        <v>1</v>
      </c>
    </row>
    <row r="80" spans="1:3" x14ac:dyDescent="0.25">
      <c r="A80" s="16" t="s">
        <v>249</v>
      </c>
      <c r="B80" s="15" t="s">
        <v>146</v>
      </c>
      <c r="C80" s="15" t="b">
        <v>1</v>
      </c>
    </row>
    <row r="81" spans="1:3" x14ac:dyDescent="0.25">
      <c r="A81" s="15" t="s">
        <v>243</v>
      </c>
      <c r="B81" s="15" t="s">
        <v>36</v>
      </c>
      <c r="C81" s="15" t="b">
        <v>1</v>
      </c>
    </row>
    <row r="82" spans="1:3" x14ac:dyDescent="0.25">
      <c r="A82" s="15" t="s">
        <v>244</v>
      </c>
      <c r="B82" s="15" t="s">
        <v>36</v>
      </c>
      <c r="C82" s="15" t="b">
        <v>1</v>
      </c>
    </row>
    <row r="83" spans="1:3" x14ac:dyDescent="0.25">
      <c r="A83" s="15" t="s">
        <v>245</v>
      </c>
      <c r="B83" s="15" t="s">
        <v>36</v>
      </c>
      <c r="C83" s="15" t="b">
        <v>1</v>
      </c>
    </row>
    <row r="84" spans="1:3" x14ac:dyDescent="0.25">
      <c r="A84" s="15" t="s">
        <v>246</v>
      </c>
      <c r="B84" s="15" t="s">
        <v>36</v>
      </c>
      <c r="C84" s="15" t="b">
        <v>1</v>
      </c>
    </row>
    <row r="85" spans="1:3" x14ac:dyDescent="0.25">
      <c r="A85" s="15" t="s">
        <v>247</v>
      </c>
      <c r="B85" s="15" t="s">
        <v>36</v>
      </c>
      <c r="C85" s="15" t="b">
        <v>1</v>
      </c>
    </row>
    <row r="86" spans="1:3" x14ac:dyDescent="0.25">
      <c r="A86" s="15" t="s">
        <v>248</v>
      </c>
      <c r="B86" s="15" t="s">
        <v>36</v>
      </c>
      <c r="C86" s="15" t="b">
        <v>1</v>
      </c>
    </row>
    <row r="87" spans="1:3" x14ac:dyDescent="0.25">
      <c r="A87" s="15" t="s">
        <v>251</v>
      </c>
      <c r="B87" s="15" t="s">
        <v>36</v>
      </c>
      <c r="C87" s="15" t="b">
        <v>1</v>
      </c>
    </row>
    <row r="88" spans="1:3" x14ac:dyDescent="0.25">
      <c r="A88" s="15" t="s">
        <v>291</v>
      </c>
      <c r="B88" s="15" t="s">
        <v>20</v>
      </c>
      <c r="C88" s="15" t="b">
        <v>1</v>
      </c>
    </row>
    <row r="89" spans="1:3" x14ac:dyDescent="0.25">
      <c r="A89" s="15" t="s">
        <v>288</v>
      </c>
      <c r="B89" s="15" t="s">
        <v>146</v>
      </c>
      <c r="C89" s="15" t="b">
        <v>1</v>
      </c>
    </row>
    <row r="90" spans="1:3" x14ac:dyDescent="0.25">
      <c r="A90" s="15" t="s">
        <v>293</v>
      </c>
      <c r="B90" s="15" t="s">
        <v>20</v>
      </c>
      <c r="C90" s="15" t="b">
        <v>1</v>
      </c>
    </row>
    <row r="91" spans="1:3" x14ac:dyDescent="0.25">
      <c r="A91" s="15" t="s">
        <v>290</v>
      </c>
      <c r="B91" s="15" t="s">
        <v>146</v>
      </c>
      <c r="C91" s="15" t="b">
        <v>1</v>
      </c>
    </row>
    <row r="92" spans="1:3" x14ac:dyDescent="0.25">
      <c r="A92" s="15" t="s">
        <v>292</v>
      </c>
      <c r="B92" s="15" t="s">
        <v>20</v>
      </c>
      <c r="C92" s="15" t="b">
        <v>1</v>
      </c>
    </row>
    <row r="93" spans="1:3" x14ac:dyDescent="0.25">
      <c r="A93" s="15" t="s">
        <v>289</v>
      </c>
      <c r="B93" s="15" t="s">
        <v>146</v>
      </c>
      <c r="C93" s="15" t="b">
        <v>1</v>
      </c>
    </row>
    <row r="94" spans="1:3" x14ac:dyDescent="0.25">
      <c r="A94" s="16" t="s">
        <v>93</v>
      </c>
      <c r="B94" s="15" t="s">
        <v>146</v>
      </c>
      <c r="C94" s="15" t="b">
        <v>1</v>
      </c>
    </row>
    <row r="95" spans="1:3" x14ac:dyDescent="0.25">
      <c r="A95" s="16" t="s">
        <v>270</v>
      </c>
      <c r="B95" s="15" t="s">
        <v>50</v>
      </c>
      <c r="C95" s="15" t="b">
        <v>1</v>
      </c>
    </row>
    <row r="96" spans="1:3" x14ac:dyDescent="0.25">
      <c r="A96" s="16" t="s">
        <v>108</v>
      </c>
      <c r="B96" s="15" t="s">
        <v>146</v>
      </c>
      <c r="C96" s="15" t="b">
        <v>1</v>
      </c>
    </row>
    <row r="97" spans="1:3" x14ac:dyDescent="0.25">
      <c r="A97" s="16" t="s">
        <v>285</v>
      </c>
      <c r="B97" s="15" t="s">
        <v>50</v>
      </c>
      <c r="C97" s="15" t="b">
        <v>1</v>
      </c>
    </row>
    <row r="98" spans="1:3" x14ac:dyDescent="0.25">
      <c r="A98" s="16" t="s">
        <v>99</v>
      </c>
      <c r="B98" s="15" t="s">
        <v>146</v>
      </c>
      <c r="C98" s="15" t="b">
        <v>1</v>
      </c>
    </row>
    <row r="99" spans="1:3" x14ac:dyDescent="0.25">
      <c r="A99" s="16" t="s">
        <v>273</v>
      </c>
      <c r="B99" s="15" t="s">
        <v>50</v>
      </c>
      <c r="C99" s="15" t="b">
        <v>1</v>
      </c>
    </row>
    <row r="100" spans="1:3" x14ac:dyDescent="0.25">
      <c r="A100" s="16" t="s">
        <v>100</v>
      </c>
      <c r="B100" s="15" t="s">
        <v>146</v>
      </c>
      <c r="C100" s="15" t="b">
        <v>1</v>
      </c>
    </row>
    <row r="101" spans="1:3" x14ac:dyDescent="0.25">
      <c r="A101" s="16" t="s">
        <v>277</v>
      </c>
      <c r="B101" s="15" t="s">
        <v>50</v>
      </c>
      <c r="C101" s="15" t="b">
        <v>1</v>
      </c>
    </row>
    <row r="102" spans="1:3" x14ac:dyDescent="0.25">
      <c r="A102" s="16" t="s">
        <v>101</v>
      </c>
      <c r="B102" s="15" t="s">
        <v>146</v>
      </c>
      <c r="C102" s="15" t="b">
        <v>1</v>
      </c>
    </row>
    <row r="103" spans="1:3" x14ac:dyDescent="0.25">
      <c r="A103" s="16" t="s">
        <v>281</v>
      </c>
      <c r="B103" s="15" t="s">
        <v>50</v>
      </c>
      <c r="C103" s="15" t="b">
        <v>1</v>
      </c>
    </row>
    <row r="104" spans="1:3" x14ac:dyDescent="0.25">
      <c r="A104" s="16" t="s">
        <v>102</v>
      </c>
      <c r="B104" s="15" t="s">
        <v>146</v>
      </c>
      <c r="C104" s="15" t="b">
        <v>1</v>
      </c>
    </row>
    <row r="105" spans="1:3" x14ac:dyDescent="0.25">
      <c r="A105" s="16" t="s">
        <v>274</v>
      </c>
      <c r="B105" s="15" t="s">
        <v>50</v>
      </c>
      <c r="C105" s="15" t="b">
        <v>1</v>
      </c>
    </row>
    <row r="106" spans="1:3" x14ac:dyDescent="0.25">
      <c r="A106" s="16" t="s">
        <v>103</v>
      </c>
      <c r="B106" s="15" t="s">
        <v>146</v>
      </c>
      <c r="C106" s="15" t="b">
        <v>1</v>
      </c>
    </row>
    <row r="107" spans="1:3" x14ac:dyDescent="0.25">
      <c r="A107" s="16" t="s">
        <v>278</v>
      </c>
      <c r="B107" s="15" t="s">
        <v>50</v>
      </c>
      <c r="C107" s="15" t="b">
        <v>1</v>
      </c>
    </row>
    <row r="108" spans="1:3" x14ac:dyDescent="0.25">
      <c r="A108" s="16" t="s">
        <v>104</v>
      </c>
      <c r="B108" s="15" t="s">
        <v>146</v>
      </c>
      <c r="C108" s="15" t="b">
        <v>1</v>
      </c>
    </row>
    <row r="109" spans="1:3" x14ac:dyDescent="0.25">
      <c r="A109" s="16" t="s">
        <v>282</v>
      </c>
      <c r="B109" s="15" t="s">
        <v>50</v>
      </c>
      <c r="C109" s="15" t="b">
        <v>1</v>
      </c>
    </row>
    <row r="110" spans="1:3" x14ac:dyDescent="0.25">
      <c r="A110" s="16" t="s">
        <v>94</v>
      </c>
      <c r="B110" s="15" t="s">
        <v>146</v>
      </c>
      <c r="C110" s="15" t="b">
        <v>1</v>
      </c>
    </row>
    <row r="111" spans="1:3" x14ac:dyDescent="0.25">
      <c r="A111" s="16" t="s">
        <v>272</v>
      </c>
      <c r="B111" s="15" t="s">
        <v>50</v>
      </c>
      <c r="C111" s="15" t="b">
        <v>1</v>
      </c>
    </row>
    <row r="112" spans="1:3" x14ac:dyDescent="0.25">
      <c r="A112" s="16" t="s">
        <v>95</v>
      </c>
      <c r="B112" s="15" t="s">
        <v>146</v>
      </c>
      <c r="C112" s="15" t="b">
        <v>1</v>
      </c>
    </row>
    <row r="113" spans="1:3" x14ac:dyDescent="0.25">
      <c r="A113" s="16" t="s">
        <v>276</v>
      </c>
      <c r="B113" s="15" t="s">
        <v>50</v>
      </c>
      <c r="C113" s="15" t="b">
        <v>1</v>
      </c>
    </row>
    <row r="114" spans="1:3" x14ac:dyDescent="0.25">
      <c r="A114" s="16" t="s">
        <v>96</v>
      </c>
      <c r="B114" s="15" t="s">
        <v>146</v>
      </c>
      <c r="C114" s="15" t="b">
        <v>1</v>
      </c>
    </row>
    <row r="115" spans="1:3" x14ac:dyDescent="0.25">
      <c r="A115" s="16" t="s">
        <v>280</v>
      </c>
      <c r="B115" s="15" t="s">
        <v>50</v>
      </c>
      <c r="C115" s="15" t="b">
        <v>1</v>
      </c>
    </row>
    <row r="116" spans="1:3" x14ac:dyDescent="0.25">
      <c r="A116" s="16" t="s">
        <v>107</v>
      </c>
      <c r="B116" s="15" t="s">
        <v>146</v>
      </c>
      <c r="C116" s="15" t="b">
        <v>1</v>
      </c>
    </row>
    <row r="117" spans="1:3" x14ac:dyDescent="0.25">
      <c r="A117" s="16" t="s">
        <v>283</v>
      </c>
      <c r="B117" s="15" t="s">
        <v>50</v>
      </c>
      <c r="C117" s="15" t="b">
        <v>1</v>
      </c>
    </row>
    <row r="118" spans="1:3" x14ac:dyDescent="0.25">
      <c r="A118" s="16" t="s">
        <v>109</v>
      </c>
      <c r="B118" s="15" t="s">
        <v>146</v>
      </c>
      <c r="C118" s="15" t="b">
        <v>1</v>
      </c>
    </row>
    <row r="119" spans="1:3" x14ac:dyDescent="0.25">
      <c r="A119" s="16" t="s">
        <v>284</v>
      </c>
      <c r="B119" s="15" t="s">
        <v>50</v>
      </c>
      <c r="C119" s="15" t="b">
        <v>1</v>
      </c>
    </row>
    <row r="120" spans="1:3" x14ac:dyDescent="0.25">
      <c r="A120" s="14" t="s">
        <v>387</v>
      </c>
      <c r="B120" s="14" t="s">
        <v>9</v>
      </c>
      <c r="C120" s="14" t="b">
        <v>0</v>
      </c>
    </row>
    <row r="121" spans="1:3" x14ac:dyDescent="0.25">
      <c r="A121" s="14" t="s">
        <v>374</v>
      </c>
      <c r="B121" s="14" t="s">
        <v>8</v>
      </c>
      <c r="C121" s="14" t="b">
        <v>0</v>
      </c>
    </row>
    <row r="122" spans="1:3" x14ac:dyDescent="0.25">
      <c r="A122" s="14" t="s">
        <v>375</v>
      </c>
      <c r="B122" s="14" t="s">
        <v>8</v>
      </c>
      <c r="C122" s="14" t="b">
        <v>0</v>
      </c>
    </row>
    <row r="123" spans="1:3" x14ac:dyDescent="0.25">
      <c r="A123" s="17" t="s">
        <v>379</v>
      </c>
      <c r="B123" s="18" t="s">
        <v>36</v>
      </c>
      <c r="C123" s="18" t="b">
        <v>1</v>
      </c>
    </row>
    <row r="124" spans="1:3" x14ac:dyDescent="0.25">
      <c r="A124" s="17" t="s">
        <v>378</v>
      </c>
      <c r="B124" s="18" t="s">
        <v>146</v>
      </c>
      <c r="C124" s="18" t="b">
        <v>1</v>
      </c>
    </row>
    <row r="125" spans="1:3" x14ac:dyDescent="0.25">
      <c r="A125" s="17" t="s">
        <v>382</v>
      </c>
      <c r="B125" s="18" t="s">
        <v>36</v>
      </c>
      <c r="C125" s="18" t="b">
        <v>1</v>
      </c>
    </row>
    <row r="126" spans="1:3" x14ac:dyDescent="0.25">
      <c r="A126" s="17" t="s">
        <v>383</v>
      </c>
      <c r="B126" s="18" t="s">
        <v>146</v>
      </c>
      <c r="C126" s="18" t="b">
        <v>1</v>
      </c>
    </row>
    <row r="127" spans="1:3" x14ac:dyDescent="0.25">
      <c r="A127" s="20" t="s">
        <v>438</v>
      </c>
      <c r="B127" s="20" t="s">
        <v>8</v>
      </c>
      <c r="C127" s="20" t="b">
        <v>0</v>
      </c>
    </row>
    <row r="128" spans="1:3" x14ac:dyDescent="0.25">
      <c r="A128" s="20" t="s">
        <v>439</v>
      </c>
      <c r="B128" s="20" t="s">
        <v>8</v>
      </c>
      <c r="C128" s="20" t="b">
        <v>0</v>
      </c>
    </row>
    <row r="129" spans="1:3" x14ac:dyDescent="0.25">
      <c r="A129" s="20" t="s">
        <v>426</v>
      </c>
      <c r="B129" s="20" t="s">
        <v>8</v>
      </c>
      <c r="C129" s="20" t="b">
        <v>0</v>
      </c>
    </row>
    <row r="130" spans="1:3" x14ac:dyDescent="0.25">
      <c r="A130" s="20" t="s">
        <v>399</v>
      </c>
      <c r="B130" s="20" t="s">
        <v>50</v>
      </c>
      <c r="C130" s="20" t="b">
        <v>0</v>
      </c>
    </row>
    <row r="131" spans="1:3" x14ac:dyDescent="0.25">
      <c r="A131" s="20" t="s">
        <v>401</v>
      </c>
      <c r="B131" s="20" t="s">
        <v>8</v>
      </c>
      <c r="C131" s="20" t="b">
        <v>0</v>
      </c>
    </row>
    <row r="132" spans="1:3" x14ac:dyDescent="0.25">
      <c r="A132" s="20" t="s">
        <v>397</v>
      </c>
      <c r="B132" s="20" t="s">
        <v>9</v>
      </c>
      <c r="C132" s="20" t="b">
        <v>0</v>
      </c>
    </row>
    <row r="133" spans="1:3" x14ac:dyDescent="0.25">
      <c r="A133" s="20" t="s">
        <v>424</v>
      </c>
      <c r="B133" s="20" t="s">
        <v>9</v>
      </c>
      <c r="C133" s="20" t="b">
        <v>0</v>
      </c>
    </row>
    <row r="134" spans="1:3" x14ac:dyDescent="0.25">
      <c r="A134" s="20" t="s">
        <v>648</v>
      </c>
      <c r="B134" s="20" t="s">
        <v>8</v>
      </c>
      <c r="C134" s="20" t="b">
        <v>0</v>
      </c>
    </row>
    <row r="135" spans="1:3" x14ac:dyDescent="0.25">
      <c r="A135" s="11" t="s">
        <v>440</v>
      </c>
      <c r="B135" s="10" t="s">
        <v>36</v>
      </c>
      <c r="C135" s="10" t="b">
        <v>1</v>
      </c>
    </row>
    <row r="136" spans="1:3" x14ac:dyDescent="0.25">
      <c r="A136" s="11" t="s">
        <v>441</v>
      </c>
      <c r="B136" s="10" t="s">
        <v>146</v>
      </c>
      <c r="C136" s="10" t="b">
        <v>1</v>
      </c>
    </row>
    <row r="137" spans="1:3" x14ac:dyDescent="0.25">
      <c r="A137" s="11" t="s">
        <v>442</v>
      </c>
      <c r="B137" s="10" t="s">
        <v>36</v>
      </c>
      <c r="C137" s="10" t="b">
        <v>1</v>
      </c>
    </row>
    <row r="138" spans="1:3" x14ac:dyDescent="0.25">
      <c r="A138" s="11" t="s">
        <v>443</v>
      </c>
      <c r="B138" s="10" t="s">
        <v>146</v>
      </c>
      <c r="C138" s="10" t="b">
        <v>1</v>
      </c>
    </row>
    <row r="139" spans="1:3" x14ac:dyDescent="0.25">
      <c r="A139" s="10" t="s">
        <v>422</v>
      </c>
      <c r="B139" s="10" t="s">
        <v>146</v>
      </c>
      <c r="C139" s="10" t="b">
        <v>1</v>
      </c>
    </row>
    <row r="140" spans="1:3" x14ac:dyDescent="0.25">
      <c r="A140" s="10" t="s">
        <v>400</v>
      </c>
      <c r="B140" s="10" t="s">
        <v>50</v>
      </c>
      <c r="C140" s="10" t="b">
        <v>1</v>
      </c>
    </row>
    <row r="141" spans="1:3" x14ac:dyDescent="0.25">
      <c r="A141" s="1"/>
    </row>
  </sheetData>
  <sortState xmlns:xlrd2="http://schemas.microsoft.com/office/spreadsheetml/2017/richdata2" ref="A61:D119">
    <sortCondition ref="A119"/>
  </sortState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3BDB04-F3EF-49D0-9DC1-1D973209856B}">
  <dimension ref="A1:I3"/>
  <sheetViews>
    <sheetView tabSelected="1" workbookViewId="0">
      <selection activeCell="A3" sqref="A3:XFD3"/>
    </sheetView>
  </sheetViews>
  <sheetFormatPr defaultRowHeight="15" x14ac:dyDescent="0.25"/>
  <cols>
    <col min="1" max="1" width="13.85546875" bestFit="1" customWidth="1"/>
    <col min="2" max="2" width="12.140625" bestFit="1" customWidth="1"/>
    <col min="3" max="3" width="14.7109375" bestFit="1" customWidth="1"/>
    <col min="4" max="4" width="15" bestFit="1" customWidth="1"/>
    <col min="6" max="6" width="35.5703125" bestFit="1" customWidth="1"/>
    <col min="7" max="7" width="41.85546875" bestFit="1" customWidth="1"/>
    <col min="8" max="8" width="37.28515625" bestFit="1" customWidth="1"/>
    <col min="9" max="9" width="12" customWidth="1"/>
  </cols>
  <sheetData>
    <row r="1" spans="1:9" x14ac:dyDescent="0.25">
      <c r="A1" s="2" t="s">
        <v>451</v>
      </c>
      <c r="B1" s="2" t="s">
        <v>452</v>
      </c>
      <c r="C1" s="21" t="s">
        <v>453</v>
      </c>
      <c r="D1" s="21" t="s">
        <v>454</v>
      </c>
      <c r="E1" s="21" t="s">
        <v>455</v>
      </c>
      <c r="F1" s="21" t="s">
        <v>456</v>
      </c>
      <c r="G1" s="21" t="s">
        <v>457</v>
      </c>
      <c r="H1" t="s">
        <v>458</v>
      </c>
      <c r="I1" s="21" t="s">
        <v>673</v>
      </c>
    </row>
    <row r="2" spans="1:9" x14ac:dyDescent="0.25">
      <c r="A2" t="s">
        <v>450</v>
      </c>
      <c r="B2" t="s">
        <v>449</v>
      </c>
      <c r="C2" t="s">
        <v>385</v>
      </c>
      <c r="D2" t="s">
        <v>385</v>
      </c>
      <c r="E2" t="s">
        <v>460</v>
      </c>
      <c r="F2" s="22" t="s">
        <v>461</v>
      </c>
      <c r="G2" s="4" t="s">
        <v>462</v>
      </c>
      <c r="H2" s="21" t="s">
        <v>459</v>
      </c>
    </row>
    <row r="3" spans="1:9" x14ac:dyDescent="0.25">
      <c r="F3" s="22"/>
      <c r="G3" s="27"/>
      <c r="H3" s="21"/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8</vt:i4>
      </vt:variant>
    </vt:vector>
  </HeadingPairs>
  <TitlesOfParts>
    <vt:vector size="8" baseType="lpstr">
      <vt:lpstr>initial</vt:lpstr>
      <vt:lpstr>settings</vt:lpstr>
      <vt:lpstr>survey</vt:lpstr>
      <vt:lpstr>choices</vt:lpstr>
      <vt:lpstr>calculates</vt:lpstr>
      <vt:lpstr>prompt_types</vt:lpstr>
      <vt:lpstr>model</vt:lpstr>
      <vt:lpstr>queries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2019-03-07T17:56:04Z</dcterms:modified>
</cp:coreProperties>
</file>