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ra\Desktop\"/>
    </mc:Choice>
  </mc:AlternateContent>
  <xr:revisionPtr revIDLastSave="0" documentId="8_{DC94980F-7E8D-478A-AE14-3B2DCA342713}" xr6:coauthVersionLast="47" xr6:coauthVersionMax="47" xr10:uidLastSave="{00000000-0000-0000-0000-000000000000}"/>
  <bookViews>
    <workbookView xWindow="-120" yWindow="-120" windowWidth="29040" windowHeight="15840" xr2:uid="{3D0B1639-0178-4B8B-A95D-EC195C139D2D}"/>
  </bookViews>
  <sheets>
    <sheet name="Part 1" sheetId="1" r:id="rId1"/>
    <sheet name="Part 2" sheetId="2" r:id="rId2"/>
  </sheets>
  <definedNames>
    <definedName name="_xlnm._FilterDatabase" localSheetId="0" hidden="1">'Part 1'!$A$2:$P$18</definedName>
  </definedName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F19" i="1"/>
  <c r="G19" i="1"/>
  <c r="H19" i="1"/>
  <c r="I19" i="1"/>
  <c r="J19" i="1"/>
  <c r="K19" i="1"/>
  <c r="L19" i="1"/>
  <c r="M19" i="1"/>
  <c r="N19" i="1"/>
  <c r="D1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O7" i="1"/>
  <c r="O10" i="1"/>
  <c r="O6" i="1"/>
  <c r="O11" i="1"/>
  <c r="O12" i="1"/>
  <c r="O9" i="1"/>
  <c r="O16" i="1"/>
  <c r="O4" i="1"/>
  <c r="O14" i="1"/>
  <c r="O17" i="1"/>
  <c r="O8" i="1"/>
  <c r="O13" i="1"/>
  <c r="O15" i="1"/>
  <c r="O3" i="1"/>
  <c r="O18" i="1"/>
  <c r="O5" i="1"/>
  <c r="K7" i="1"/>
  <c r="L7" i="1" s="1"/>
  <c r="K10" i="1"/>
  <c r="K6" i="1"/>
  <c r="N6" i="1" s="1"/>
  <c r="K11" i="1"/>
  <c r="M11" i="1" s="1"/>
  <c r="K12" i="1"/>
  <c r="L12" i="1" s="1"/>
  <c r="K9" i="1"/>
  <c r="L9" i="1" s="1"/>
  <c r="K16" i="1"/>
  <c r="L16" i="1" s="1"/>
  <c r="K4" i="1"/>
  <c r="K14" i="1"/>
  <c r="N14" i="1" s="1"/>
  <c r="K17" i="1"/>
  <c r="M17" i="1" s="1"/>
  <c r="K8" i="1"/>
  <c r="L8" i="1" s="1"/>
  <c r="K13" i="1"/>
  <c r="L13" i="1" s="1"/>
  <c r="K15" i="1"/>
  <c r="L15" i="1" s="1"/>
  <c r="K3" i="1"/>
  <c r="K18" i="1"/>
  <c r="N18" i="1" s="1"/>
  <c r="K5" i="1"/>
  <c r="L5" i="1" s="1"/>
  <c r="L14" i="1" l="1"/>
  <c r="L6" i="1"/>
  <c r="L18" i="1"/>
  <c r="M13" i="1"/>
  <c r="M9" i="1"/>
  <c r="L17" i="1"/>
  <c r="L11" i="1"/>
  <c r="M18" i="1"/>
  <c r="M14" i="1"/>
  <c r="M6" i="1"/>
  <c r="N3" i="1"/>
  <c r="N4" i="1"/>
  <c r="N10" i="1"/>
  <c r="M3" i="1"/>
  <c r="M4" i="1"/>
  <c r="M10" i="1"/>
  <c r="N15" i="1"/>
  <c r="N16" i="1"/>
  <c r="N7" i="1"/>
  <c r="L3" i="1"/>
  <c r="L4" i="1"/>
  <c r="L10" i="1"/>
  <c r="M15" i="1"/>
  <c r="M16" i="1"/>
  <c r="M7" i="1"/>
  <c r="N13" i="1"/>
  <c r="N9" i="1"/>
  <c r="N5" i="1"/>
  <c r="N8" i="1"/>
  <c r="N12" i="1"/>
  <c r="M5" i="1"/>
  <c r="M8" i="1"/>
  <c r="M12" i="1"/>
  <c r="N17" i="1"/>
  <c r="N11" i="1"/>
  <c r="P1" i="1" l="1"/>
  <c r="P10" i="1" l="1"/>
  <c r="P12" i="1"/>
  <c r="P4" i="1"/>
  <c r="P17" i="1"/>
  <c r="P14" i="1"/>
  <c r="P3" i="1"/>
  <c r="P6" i="1"/>
  <c r="P15" i="1"/>
  <c r="P13" i="1"/>
  <c r="P5" i="1"/>
  <c r="P18" i="1"/>
  <c r="P16" i="1"/>
  <c r="P9" i="1"/>
  <c r="P8" i="1"/>
  <c r="P7" i="1"/>
  <c r="P11" i="1"/>
</calcChain>
</file>

<file path=xl/sharedStrings.xml><?xml version="1.0" encoding="utf-8"?>
<sst xmlns="http://schemas.openxmlformats.org/spreadsheetml/2006/main" count="104" uniqueCount="42">
  <si>
    <t>MOVIE</t>
  </si>
  <si>
    <t>Batman Forever</t>
  </si>
  <si>
    <t>Independence Day</t>
  </si>
  <si>
    <t>Men in Black</t>
  </si>
  <si>
    <t>Titanic</t>
  </si>
  <si>
    <t>Star Wars Ep. I: The Phantom Menace</t>
  </si>
  <si>
    <t>How the Grinch Stole Christmas</t>
  </si>
  <si>
    <t>Harry Potter and the Sorcerer’s Stone</t>
  </si>
  <si>
    <t>Spider-Man</t>
  </si>
  <si>
    <t>Finding Nemo</t>
  </si>
  <si>
    <t>Shrek 2</t>
  </si>
  <si>
    <t>Star Wars Ep. III: Revenge of the Sith</t>
  </si>
  <si>
    <t>Pirates of the Caribbean: Dead Man’s Chest</t>
  </si>
  <si>
    <t>Spider-Man 3</t>
  </si>
  <si>
    <t>The Dark Knight</t>
  </si>
  <si>
    <t>Transformers: Revenge of the Fallen</t>
  </si>
  <si>
    <t>Toy Story 3</t>
  </si>
  <si>
    <t>GENRE</t>
  </si>
  <si>
    <t>Drama</t>
  </si>
  <si>
    <t>Adventure</t>
  </si>
  <si>
    <t>Action</t>
  </si>
  <si>
    <t>DISTRIBUTOR</t>
  </si>
  <si>
    <t>Warner Bros.</t>
  </si>
  <si>
    <t>20th Century Fox</t>
  </si>
  <si>
    <t>Sony Pictures</t>
  </si>
  <si>
    <t>Paramount Pictures</t>
  </si>
  <si>
    <t>Universal</t>
  </si>
  <si>
    <t>Walt Disney</t>
  </si>
  <si>
    <t>Dreamworks SKG</t>
  </si>
  <si>
    <t>Movies</t>
  </si>
  <si>
    <t>Total</t>
  </si>
  <si>
    <t>Total Raw</t>
  </si>
  <si>
    <t>Average</t>
  </si>
  <si>
    <t>Min</t>
  </si>
  <si>
    <t>Max</t>
  </si>
  <si>
    <t>MoM</t>
  </si>
  <si>
    <t>Status</t>
  </si>
  <si>
    <t>Distributor</t>
  </si>
  <si>
    <t>Row Labels</t>
  </si>
  <si>
    <t>Grand Total</t>
  </si>
  <si>
    <t>Sum of Total Raw</t>
  </si>
  <si>
    <t>Average of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</si>
</sst>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2" fillId="0" borderId="1" xfId="0" applyFont="1" applyBorder="1"/>
    <xf numFmtId="17" fontId="2" fillId="0" borderId="1" xfId="0" applyNumberFormat="1" applyFont="1" applyBorder="1"/>
    <xf numFmtId="0" fontId="3" fillId="2" borderId="0" xfId="0" applyFont="1" applyFill="1" applyAlignment="1">
      <alignment horizontal="center"/>
    </xf>
    <xf numFmtId="44" fontId="0" fillId="0" borderId="0" xfId="0" applyNumberFormat="1"/>
    <xf numFmtId="17" fontId="2" fillId="0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Fill="1" applyBorder="1"/>
    <xf numFmtId="44" fontId="2" fillId="0" borderId="1" xfId="0" applyNumberFormat="1" applyFont="1" applyBorder="1"/>
  </cellXfs>
  <cellStyles count="2">
    <cellStyle name="Currency" xfId="1" builtinId="4"/>
    <cellStyle name="Normal" xfId="0" builtinId="0"/>
  </cellStyles>
  <dxfs count="10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by Movie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1'!$A$3:$A$18</c:f>
              <c:strCache>
                <c:ptCount val="16"/>
                <c:pt idx="0">
                  <c:v>Transformers: Revenge of the Fallen</c:v>
                </c:pt>
                <c:pt idx="1">
                  <c:v>Finding Nemo</c:v>
                </c:pt>
                <c:pt idx="2">
                  <c:v>Batman Forever</c:v>
                </c:pt>
                <c:pt idx="3">
                  <c:v>Titanic</c:v>
                </c:pt>
                <c:pt idx="4">
                  <c:v>Independence Day</c:v>
                </c:pt>
                <c:pt idx="5">
                  <c:v>Pirates of the Caribbean: Dead Man’s Chest</c:v>
                </c:pt>
                <c:pt idx="6">
                  <c:v>Harry Potter and the Sorcerer’s Stone</c:v>
                </c:pt>
                <c:pt idx="7">
                  <c:v>Men in Black</c:v>
                </c:pt>
                <c:pt idx="8">
                  <c:v>Star Wars Ep. I: The Phantom Menace</c:v>
                </c:pt>
                <c:pt idx="9">
                  <c:v>How the Grinch Stole Christmas</c:v>
                </c:pt>
                <c:pt idx="10">
                  <c:v>Spider-Man 3</c:v>
                </c:pt>
                <c:pt idx="11">
                  <c:v>Shrek 2</c:v>
                </c:pt>
                <c:pt idx="12">
                  <c:v>The Dark Knight</c:v>
                </c:pt>
                <c:pt idx="13">
                  <c:v>Spider-Man</c:v>
                </c:pt>
                <c:pt idx="14">
                  <c:v>Star Wars Ep. III: Revenge of the Sith</c:v>
                </c:pt>
                <c:pt idx="15">
                  <c:v>Toy Story 3</c:v>
                </c:pt>
              </c:strCache>
            </c:strRef>
          </c:cat>
          <c:val>
            <c:numRef>
              <c:f>'Part 1'!$K$3:$K$18</c:f>
              <c:numCache>
                <c:formatCode>_("$"* #,##0.00_);_("$"* \(#,##0.00\);_("$"* "-"??_);_(@_)</c:formatCode>
                <c:ptCount val="16"/>
                <c:pt idx="0">
                  <c:v>7591992</c:v>
                </c:pt>
                <c:pt idx="1">
                  <c:v>4507412</c:v>
                </c:pt>
                <c:pt idx="2">
                  <c:v>2240742</c:v>
                </c:pt>
                <c:pt idx="3">
                  <c:v>731267</c:v>
                </c:pt>
                <c:pt idx="4">
                  <c:v>55927</c:v>
                </c:pt>
                <c:pt idx="5">
                  <c:v>44797</c:v>
                </c:pt>
                <c:pt idx="6">
                  <c:v>38707</c:v>
                </c:pt>
                <c:pt idx="7">
                  <c:v>22657</c:v>
                </c:pt>
                <c:pt idx="8">
                  <c:v>10767</c:v>
                </c:pt>
                <c:pt idx="9">
                  <c:v>9117</c:v>
                </c:pt>
                <c:pt idx="10">
                  <c:v>8897</c:v>
                </c:pt>
                <c:pt idx="11">
                  <c:v>8877</c:v>
                </c:pt>
                <c:pt idx="12">
                  <c:v>8767</c:v>
                </c:pt>
                <c:pt idx="13">
                  <c:v>8722</c:v>
                </c:pt>
                <c:pt idx="14">
                  <c:v>8722</c:v>
                </c:pt>
                <c:pt idx="15">
                  <c:v>8722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9-45D6-A62A-76BE4056E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8563568"/>
        <c:axId val="618565008"/>
      </c:barChart>
      <c:catAx>
        <c:axId val="618563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65008"/>
        <c:crosses val="autoZero"/>
        <c:auto val="1"/>
        <c:lblAlgn val="ctr"/>
        <c:lblOffset val="100"/>
        <c:noMultiLvlLbl val="0"/>
      </c:catAx>
      <c:valAx>
        <c:axId val="61856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6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Project.xlsx]Part 1!PivotTable5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by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1'!$F$33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1'!$E$34:$E$37</c:f>
              <c:strCache>
                <c:ptCount val="3"/>
                <c:pt idx="0">
                  <c:v>Action</c:v>
                </c:pt>
                <c:pt idx="1">
                  <c:v>Adventure</c:v>
                </c:pt>
                <c:pt idx="2">
                  <c:v>Drama</c:v>
                </c:pt>
              </c:strCache>
            </c:strRef>
          </c:cat>
          <c:val>
            <c:numRef>
              <c:f>'Part 1'!$F$34:$F$37</c:f>
              <c:numCache>
                <c:formatCode>_("$"* #,##0.00_);_("$"* \(#,##0.00\);_("$"* "-"??_);_(@_)</c:formatCode>
                <c:ptCount val="3"/>
                <c:pt idx="0">
                  <c:v>478389.5625</c:v>
                </c:pt>
                <c:pt idx="1">
                  <c:v>122979.93181818182</c:v>
                </c:pt>
                <c:pt idx="2">
                  <c:v>560185.5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E-408F-BEC3-7CBA51A8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560688"/>
        <c:axId val="618571728"/>
      </c:barChart>
      <c:catAx>
        <c:axId val="61856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1728"/>
        <c:crosses val="autoZero"/>
        <c:auto val="1"/>
        <c:lblAlgn val="ctr"/>
        <c:lblOffset val="100"/>
        <c:noMultiLvlLbl val="0"/>
      </c:catAx>
      <c:valAx>
        <c:axId val="6185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6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Project.xlsx]Part 1!PivotTable6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by Distributor</a:t>
            </a:r>
            <a:endParaRPr lang="en-US"/>
          </a:p>
        </c:rich>
      </c:tx>
      <c:layout>
        <c:manualLayout>
          <c:xMode val="edge"/>
          <c:yMode val="edge"/>
          <c:x val="0.4702777777777779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'Part 1'!$F$40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'Part 1'!$E$41:$E$48</c:f>
              <c:strCache>
                <c:ptCount val="7"/>
                <c:pt idx="0">
                  <c:v>20th Century Fox</c:v>
                </c:pt>
                <c:pt idx="1">
                  <c:v>Dreamworks SKG</c:v>
                </c:pt>
                <c:pt idx="2">
                  <c:v>Paramount Pictures</c:v>
                </c:pt>
                <c:pt idx="3">
                  <c:v>Sony Pictures</c:v>
                </c:pt>
                <c:pt idx="4">
                  <c:v>Universal</c:v>
                </c:pt>
                <c:pt idx="5">
                  <c:v>Walt Disney</c:v>
                </c:pt>
                <c:pt idx="6">
                  <c:v>Warner Bros.</c:v>
                </c:pt>
              </c:strCache>
            </c:strRef>
          </c:cat>
          <c:val>
            <c:numRef>
              <c:f>'Part 1'!$F$41:$F$48</c:f>
              <c:numCache>
                <c:formatCode>_("$"* #,##0.00_);_("$"* \(#,##0.00\);_("$"* "-"??_);_(@_)</c:formatCode>
                <c:ptCount val="7"/>
                <c:pt idx="0">
                  <c:v>6284.666666666667</c:v>
                </c:pt>
                <c:pt idx="1">
                  <c:v>2219.25</c:v>
                </c:pt>
                <c:pt idx="2">
                  <c:v>1040407.375</c:v>
                </c:pt>
                <c:pt idx="3">
                  <c:v>3356.3333333333335</c:v>
                </c:pt>
                <c:pt idx="4">
                  <c:v>2279.25</c:v>
                </c:pt>
                <c:pt idx="5">
                  <c:v>380077.58333333331</c:v>
                </c:pt>
                <c:pt idx="6">
                  <c:v>190684.66666666666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E-4922-B686-ECF6673AE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19</xdr:row>
      <xdr:rowOff>65064</xdr:rowOff>
    </xdr:from>
    <xdr:to>
      <xdr:col>3</xdr:col>
      <xdr:colOff>552450</xdr:colOff>
      <xdr:row>36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DE2285-63AE-494E-9407-544C9D9AB699}"/>
            </a:ext>
          </a:extLst>
        </xdr:cNvPr>
        <xdr:cNvSpPr txBox="1"/>
      </xdr:nvSpPr>
      <xdr:spPr>
        <a:xfrm>
          <a:off x="205740" y="3894114"/>
          <a:ext cx="6376035" cy="33163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Instructions</a:t>
          </a:r>
        </a:p>
        <a:p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12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Tasks: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Make the table look more professional; presentable to the business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Create Column and Raw totals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Create an Average, Min and Max column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Create a month over month column for the latest month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Conditional format the MoM column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Sort the data by Totals; descending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Create a new column that has “above average” or “below average” text depending on the Total value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Join the Distributor from part 2. This new column should be second (next to movie)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9. Create a pivot table showing the sum and average values for distributors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 Create a horizontal bar chart showing the totals by Movie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11. Create a vertical bar chart showing the average value by Genre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12. Create a pie chart showing the average value by Distributor</a:t>
          </a:r>
        </a:p>
      </xdr:txBody>
    </xdr:sp>
    <xdr:clientData/>
  </xdr:twoCellAnchor>
  <xdr:twoCellAnchor>
    <xdr:from>
      <xdr:col>7</xdr:col>
      <xdr:colOff>323849</xdr:colOff>
      <xdr:row>19</xdr:row>
      <xdr:rowOff>171450</xdr:rowOff>
    </xdr:from>
    <xdr:to>
      <xdr:col>13</xdr:col>
      <xdr:colOff>714374</xdr:colOff>
      <xdr:row>34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D7FE9C-0543-010A-1693-F32AF3819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327422</xdr:colOff>
      <xdr:row>35</xdr:row>
      <xdr:rowOff>15478</xdr:rowOff>
    </xdr:from>
    <xdr:to>
      <xdr:col>11</xdr:col>
      <xdr:colOff>672703</xdr:colOff>
      <xdr:row>49</xdr:row>
      <xdr:rowOff>91678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2B1770-1D6D-0E6C-AFDA-4477E9181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720327</xdr:colOff>
      <xdr:row>35</xdr:row>
      <xdr:rowOff>3570</xdr:rowOff>
    </xdr:from>
    <xdr:to>
      <xdr:col>16</xdr:col>
      <xdr:colOff>494109</xdr:colOff>
      <xdr:row>49</xdr:row>
      <xdr:rowOff>79770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6C5F7D-0E6B-F479-A513-3EA075C13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a" refreshedDate="45039.472620486114" createdVersion="8" refreshedVersion="8" minRefreshableVersion="3" recordCount="16" xr:uid="{F8263130-5EAB-4E6C-A22F-668695E838F7}">
  <cacheSource type="worksheet">
    <worksheetSource ref="A2:P18" sheet="Part 1"/>
  </cacheSource>
  <cacheFields count="16">
    <cacheField name="MOVIE" numFmtId="0">
      <sharedItems count="16">
        <s v="Transformers: Revenge of the Fallen"/>
        <s v="Finding Nemo"/>
        <s v="Batman Forever"/>
        <s v="Titanic"/>
        <s v="Independence Day"/>
        <s v="Pirates of the Caribbean: Dead Man’s Chest"/>
        <s v="Harry Potter and the Sorcerer’s Stone"/>
        <s v="Men in Black"/>
        <s v="Star Wars Ep. I: The Phantom Menace"/>
        <s v="How the Grinch Stole Christmas"/>
        <s v="Spider-Man 3"/>
        <s v="Shrek 2"/>
        <s v="The Dark Knight"/>
        <s v="Spider-Man"/>
        <s v="Star Wars Ep. III: Revenge of the Sith"/>
        <s v="Toy Story 3"/>
      </sharedItems>
    </cacheField>
    <cacheField name="Distributor" numFmtId="0">
      <sharedItems count="7">
        <s v="Paramount Pictures"/>
        <s v="Walt Disney"/>
        <s v="Warner Bros."/>
        <s v="20th Century Fox"/>
        <s v="Sony Pictures"/>
        <s v="Universal"/>
        <s v="Dreamworks SKG"/>
      </sharedItems>
    </cacheField>
    <cacheField name="GENRE" numFmtId="0">
      <sharedItems count="3">
        <s v="Action"/>
        <s v="Adventure"/>
        <s v="Drama"/>
      </sharedItems>
    </cacheField>
    <cacheField name="Jul-21" numFmtId="44">
      <sharedItems containsSemiMixedTypes="0" containsString="0" containsNumber="1" containsInteger="1" minValue="1246" maxValue="908851"/>
    </cacheField>
    <cacheField name="Aug-21" numFmtId="44">
      <sharedItems containsSemiMixedTypes="0" containsString="0" containsNumber="1" containsInteger="1" minValue="1246" maxValue="953741"/>
    </cacheField>
    <cacheField name="Sep-21" numFmtId="44">
      <sharedItems containsSemiMixedTypes="0" containsString="0" containsNumber="1" containsInteger="1" minValue="1246" maxValue="924366"/>
    </cacheField>
    <cacheField name="Oct-21" numFmtId="44">
      <sharedItems containsSemiMixedTypes="0" containsString="0" containsNumber="1" containsInteger="1" minValue="1246" maxValue="907576"/>
    </cacheField>
    <cacheField name="Nov-21" numFmtId="44">
      <sharedItems containsSemiMixedTypes="0" containsString="0" containsNumber="1" containsInteger="1" minValue="1246" maxValue="945771"/>
    </cacheField>
    <cacheField name="Dec-21" numFmtId="44">
      <sharedItems containsSemiMixedTypes="0" containsString="0" containsNumber="1" containsInteger="1" minValue="1246" maxValue="1928656"/>
    </cacheField>
    <cacheField name="Jan-22" numFmtId="44">
      <sharedItems containsSemiMixedTypes="0" containsString="0" containsNumber="1" containsInteger="1" minValue="1246" maxValue="1023031"/>
    </cacheField>
    <cacheField name="Total Raw" numFmtId="44">
      <sharedItems containsSemiMixedTypes="0" containsString="0" containsNumber="1" containsInteger="1" minValue="8722" maxValue="7591992"/>
    </cacheField>
    <cacheField name="Average" numFmtId="44">
      <sharedItems containsSemiMixedTypes="0" containsString="0" containsNumber="1" minValue="2180.5" maxValue="1897998"/>
    </cacheField>
    <cacheField name="Min" numFmtId="44">
      <sharedItems containsSemiMixedTypes="0" containsString="0" containsNumber="1" containsInteger="1" minValue="1246" maxValue="907576"/>
    </cacheField>
    <cacheField name="Max" numFmtId="44">
      <sharedItems containsSemiMixedTypes="0" containsString="0" containsNumber="1" containsInteger="1" minValue="8722" maxValue="7591992"/>
    </cacheField>
    <cacheField name="MoM" numFmtId="0">
      <sharedItems containsSemiMixedTypes="0" containsString="0" containsNumber="1" minValue="-0.49047717434747562" maxValue="3.6115569823435001E-2"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n v="908851"/>
    <n v="953741"/>
    <n v="924366"/>
    <n v="907576"/>
    <n v="945771"/>
    <n v="1928656"/>
    <n v="1023031"/>
    <n v="7591992"/>
    <n v="1897998"/>
    <n v="907576"/>
    <n v="7591992"/>
    <n v="-0.46956274213753002"/>
    <s v="Above Average"/>
  </r>
  <r>
    <x v="1"/>
    <x v="1"/>
    <x v="1"/>
    <n v="544951"/>
    <n v="576636"/>
    <n v="564851"/>
    <n v="516416"/>
    <n v="558496"/>
    <n v="1139066"/>
    <n v="606996"/>
    <n v="4507412"/>
    <n v="1126853"/>
    <n v="516416"/>
    <n v="4507412"/>
    <n v="-0.46711077321243899"/>
    <s v="Above Average"/>
  </r>
  <r>
    <x v="2"/>
    <x v="2"/>
    <x v="2"/>
    <n v="259311"/>
    <n v="263611"/>
    <n v="263801"/>
    <n v="279256"/>
    <n v="283426"/>
    <n v="590476"/>
    <n v="300861"/>
    <n v="2240742"/>
    <n v="560185.5"/>
    <n v="259311"/>
    <n v="2240742"/>
    <n v="-0.49047717434747562"/>
    <s v="Above Average"/>
  </r>
  <r>
    <x v="3"/>
    <x v="0"/>
    <x v="1"/>
    <n v="81641"/>
    <n v="86581"/>
    <n v="78091"/>
    <n v="92076"/>
    <n v="94381"/>
    <n v="187256"/>
    <n v="111241"/>
    <n v="731267"/>
    <n v="182816.75"/>
    <n v="78091"/>
    <n v="731267"/>
    <n v="-0.40594159866706536"/>
    <s v="Above Average"/>
  </r>
  <r>
    <x v="4"/>
    <x v="3"/>
    <x v="1"/>
    <n v="14506"/>
    <n v="18876"/>
    <n v="8641"/>
    <n v="5236"/>
    <n v="5066"/>
    <n v="2286"/>
    <n v="1316"/>
    <n v="55927"/>
    <n v="13981.75"/>
    <n v="1316"/>
    <n v="55927"/>
    <n v="-0.42432195975503062"/>
    <s v="Below Average"/>
  </r>
  <r>
    <x v="5"/>
    <x v="1"/>
    <x v="0"/>
    <n v="5746"/>
    <n v="5816"/>
    <n v="5836"/>
    <n v="5671"/>
    <n v="5841"/>
    <n v="10066"/>
    <n v="5821"/>
    <n v="44797"/>
    <n v="11199.25"/>
    <n v="5671"/>
    <n v="44797"/>
    <n v="-0.42171666997814428"/>
    <s v="Below Average"/>
  </r>
  <r>
    <x v="6"/>
    <x v="2"/>
    <x v="1"/>
    <n v="7586"/>
    <n v="7081"/>
    <n v="8006"/>
    <n v="12296"/>
    <n v="1246"/>
    <n v="1246"/>
    <n v="1246"/>
    <n v="38707"/>
    <n v="9676.75"/>
    <n v="1246"/>
    <n v="38707"/>
    <n v="0"/>
    <s v="Below Average"/>
  </r>
  <r>
    <x v="7"/>
    <x v="4"/>
    <x v="1"/>
    <n v="2251"/>
    <n v="2286"/>
    <n v="2286"/>
    <n v="3756"/>
    <n v="4451"/>
    <n v="4956"/>
    <n v="2671"/>
    <n v="22657"/>
    <n v="5664.25"/>
    <n v="2251"/>
    <n v="22657"/>
    <n v="-0.46105730427764324"/>
    <s v="Below Average"/>
  </r>
  <r>
    <x v="8"/>
    <x v="3"/>
    <x v="1"/>
    <n v="1506"/>
    <n v="1501"/>
    <n v="1501"/>
    <n v="1516"/>
    <n v="1501"/>
    <n v="1746"/>
    <n v="1496"/>
    <n v="10767"/>
    <n v="2691.75"/>
    <n v="1496"/>
    <n v="10767"/>
    <n v="-0.14318442153493705"/>
    <s v="Below Average"/>
  </r>
  <r>
    <x v="9"/>
    <x v="5"/>
    <x v="1"/>
    <n v="1296"/>
    <n v="1296"/>
    <n v="1296"/>
    <n v="1291"/>
    <n v="1296"/>
    <n v="1346"/>
    <n v="1296"/>
    <n v="9117"/>
    <n v="2279.25"/>
    <n v="1291"/>
    <n v="9117"/>
    <n v="-3.7147102526002951E-2"/>
    <s v="Below Average"/>
  </r>
  <r>
    <x v="10"/>
    <x v="4"/>
    <x v="1"/>
    <n v="1246"/>
    <n v="1246"/>
    <n v="1246"/>
    <n v="1251"/>
    <n v="1256"/>
    <n v="1396"/>
    <n v="1256"/>
    <n v="8897"/>
    <n v="2224.25"/>
    <n v="1246"/>
    <n v="8897"/>
    <n v="-0.10028653295128942"/>
    <s v="Below Average"/>
  </r>
  <r>
    <x v="11"/>
    <x v="6"/>
    <x v="1"/>
    <n v="1271"/>
    <n v="1271"/>
    <n v="1271"/>
    <n v="1271"/>
    <n v="1271"/>
    <n v="1276"/>
    <n v="1246"/>
    <n v="8877"/>
    <n v="2219.25"/>
    <n v="1246"/>
    <n v="8877"/>
    <n v="-2.3510971786833812E-2"/>
    <s v="Below Average"/>
  </r>
  <r>
    <x v="12"/>
    <x v="2"/>
    <x v="1"/>
    <n v="1246"/>
    <n v="1246"/>
    <n v="1246"/>
    <n v="1246"/>
    <n v="1246"/>
    <n v="1246"/>
    <n v="1291"/>
    <n v="8767"/>
    <n v="2191.75"/>
    <n v="1246"/>
    <n v="8767"/>
    <n v="3.6115569823435001E-2"/>
    <s v="Below Average"/>
  </r>
  <r>
    <x v="13"/>
    <x v="4"/>
    <x v="1"/>
    <n v="1246"/>
    <n v="1246"/>
    <n v="1246"/>
    <n v="1246"/>
    <n v="1246"/>
    <n v="1246"/>
    <n v="1246"/>
    <n v="8722"/>
    <n v="2180.5"/>
    <n v="1246"/>
    <n v="8722"/>
    <n v="0"/>
    <s v="Below Average"/>
  </r>
  <r>
    <x v="14"/>
    <x v="3"/>
    <x v="0"/>
    <n v="1246"/>
    <n v="1246"/>
    <n v="1246"/>
    <n v="1246"/>
    <n v="1246"/>
    <n v="1246"/>
    <n v="1246"/>
    <n v="8722"/>
    <n v="2180.5"/>
    <n v="1246"/>
    <n v="8722"/>
    <n v="0"/>
    <s v="Below Average"/>
  </r>
  <r>
    <x v="15"/>
    <x v="1"/>
    <x v="0"/>
    <n v="1246"/>
    <n v="1246"/>
    <n v="1246"/>
    <n v="1246"/>
    <n v="1246"/>
    <n v="1246"/>
    <n v="1246"/>
    <n v="8722"/>
    <n v="2180.5"/>
    <n v="1246"/>
    <n v="8722"/>
    <n v="0"/>
    <s v="Below Avera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5BD4B-A521-4694-AFAB-18C432A448E5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40:F48" firstHeaderRow="1" firstDataRow="1" firstDataCol="1"/>
  <pivotFields count="16">
    <pivotField showAll="0"/>
    <pivotField axis="axisRow" showAll="0">
      <items count="8">
        <item x="3"/>
        <item x="6"/>
        <item x="0"/>
        <item x="4"/>
        <item x="5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verage" fld="11" subtotal="average" baseField="2" baseItem="0" numFmtId="44"/>
  </dataFields>
  <formats count="1">
    <format dxfId="2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20D1F-FFD6-4A4F-8CEB-C8201A603FBC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33:F37" firstHeaderRow="1" firstDataRow="1" firstDataCol="1"/>
  <pivotFields count="16"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verage" fld="11" subtotal="average" baseField="2" baseItem="0" numFmtId="44"/>
  </dataFields>
  <formats count="1">
    <format dxfId="3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6DF8D-82A2-49F5-A920-0111D9D61BDA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2:G30" firstHeaderRow="0" firstDataRow="1" firstDataCol="1"/>
  <pivotFields count="16">
    <pivotField showAll="0"/>
    <pivotField axis="axisRow" showAll="0">
      <items count="8">
        <item x="3"/>
        <item x="6"/>
        <item x="0"/>
        <item x="4"/>
        <item x="5"/>
        <item x="1"/>
        <item x="2"/>
        <item t="default"/>
      </items>
    </pivotField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dataField="1" numFmtId="44" showAll="0"/>
    <pivotField numFmtId="44" showAll="0"/>
    <pivotField numFmtId="44"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Raw" fld="10" baseField="0" baseItem="0"/>
    <dataField name="Average of Average" fld="11" subtotal="average" baseField="1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C865-ECBC-4451-85EC-41BAB236E52D}">
  <dimension ref="A1:P48"/>
  <sheetViews>
    <sheetView showGridLines="0" tabSelected="1" topLeftCell="A6" zoomScale="80" zoomScaleNormal="80" workbookViewId="0">
      <selection activeCell="G33" sqref="G33"/>
    </sheetView>
  </sheetViews>
  <sheetFormatPr defaultRowHeight="15" x14ac:dyDescent="0.25"/>
  <cols>
    <col min="1" max="1" width="40" bestFit="1" customWidth="1"/>
    <col min="2" max="2" width="40" customWidth="1"/>
    <col min="3" max="3" width="11" bestFit="1" customWidth="1"/>
    <col min="4" max="4" width="15.140625" bestFit="1" customWidth="1"/>
    <col min="5" max="5" width="20.28515625" bestFit="1" customWidth="1"/>
    <col min="6" max="6" width="19.140625" bestFit="1" customWidth="1"/>
    <col min="7" max="7" width="18.5703125" bestFit="1" customWidth="1"/>
    <col min="8" max="9" width="15.140625" bestFit="1" customWidth="1"/>
    <col min="10" max="10" width="18.5703125" bestFit="1" customWidth="1"/>
    <col min="11" max="11" width="16.28515625" bestFit="1" customWidth="1"/>
    <col min="12" max="13" width="15.140625" bestFit="1" customWidth="1"/>
    <col min="14" max="14" width="16.28515625" bestFit="1" customWidth="1"/>
    <col min="15" max="15" width="13.7109375" bestFit="1" customWidth="1"/>
    <col min="16" max="16" width="15.7109375" bestFit="1" customWidth="1"/>
  </cols>
  <sheetData>
    <row r="1" spans="1:16" ht="31.5" x14ac:dyDescent="0.5">
      <c r="A1" s="5" t="s">
        <v>29</v>
      </c>
      <c r="B1" s="5"/>
      <c r="C1" s="5"/>
      <c r="D1" s="5"/>
      <c r="E1" s="5"/>
      <c r="F1" s="5"/>
      <c r="G1" s="5"/>
      <c r="H1" s="5"/>
      <c r="I1" s="5"/>
      <c r="J1" s="5"/>
      <c r="P1" s="6">
        <f>AVERAGE(L3:$L$17)</f>
        <v>254956.16666666666</v>
      </c>
    </row>
    <row r="2" spans="1:16" x14ac:dyDescent="0.25">
      <c r="A2" s="3" t="s">
        <v>0</v>
      </c>
      <c r="B2" s="3" t="s">
        <v>37</v>
      </c>
      <c r="C2" s="3" t="s">
        <v>17</v>
      </c>
      <c r="D2" s="4">
        <v>44378</v>
      </c>
      <c r="E2" s="4">
        <v>44409</v>
      </c>
      <c r="F2" s="4">
        <v>44440</v>
      </c>
      <c r="G2" s="4">
        <v>44470</v>
      </c>
      <c r="H2" s="4">
        <v>44501</v>
      </c>
      <c r="I2" s="4">
        <v>44531</v>
      </c>
      <c r="J2" s="4">
        <v>44562</v>
      </c>
      <c r="K2" s="4" t="s">
        <v>31</v>
      </c>
      <c r="L2" s="4" t="s">
        <v>32</v>
      </c>
      <c r="M2" s="4" t="s">
        <v>33</v>
      </c>
      <c r="N2" s="4" t="s">
        <v>34</v>
      </c>
      <c r="O2" s="7" t="s">
        <v>35</v>
      </c>
      <c r="P2" s="7" t="s">
        <v>36</v>
      </c>
    </row>
    <row r="3" spans="1:16" x14ac:dyDescent="0.25">
      <c r="A3" s="1" t="s">
        <v>15</v>
      </c>
      <c r="B3" s="1" t="str">
        <f>VLOOKUP(A3,'Part 2'!$A$1:$C$17,2,0)</f>
        <v>Paramount Pictures</v>
      </c>
      <c r="C3" s="1" t="s">
        <v>20</v>
      </c>
      <c r="D3" s="2">
        <v>908851</v>
      </c>
      <c r="E3" s="2">
        <v>953741</v>
      </c>
      <c r="F3" s="2">
        <v>924366</v>
      </c>
      <c r="G3" s="2">
        <v>907576</v>
      </c>
      <c r="H3" s="2">
        <v>945771</v>
      </c>
      <c r="I3" s="2">
        <v>1928656</v>
      </c>
      <c r="J3" s="2">
        <v>1023031</v>
      </c>
      <c r="K3" s="2">
        <f>SUM(D3:J3)</f>
        <v>7591992</v>
      </c>
      <c r="L3" s="2">
        <f>AVERAGE(D3:K3)</f>
        <v>1897998</v>
      </c>
      <c r="M3" s="2">
        <f>MIN(D3:K3)</f>
        <v>907576</v>
      </c>
      <c r="N3" s="2">
        <f>MAX(D3:K3)</f>
        <v>7591992</v>
      </c>
      <c r="O3" s="1">
        <f>J3/I3-1</f>
        <v>-0.46956274213753002</v>
      </c>
      <c r="P3" s="1" t="str">
        <f>IF(K3&gt;$P$1, "Above Average", "Below Average")</f>
        <v>Above Average</v>
      </c>
    </row>
    <row r="4" spans="1:16" x14ac:dyDescent="0.25">
      <c r="A4" s="1" t="s">
        <v>9</v>
      </c>
      <c r="B4" s="1" t="str">
        <f>VLOOKUP(A4,'Part 2'!$A$1:$C$17,2,0)</f>
        <v>Walt Disney</v>
      </c>
      <c r="C4" s="1" t="s">
        <v>19</v>
      </c>
      <c r="D4" s="2">
        <v>544951</v>
      </c>
      <c r="E4" s="2">
        <v>576636</v>
      </c>
      <c r="F4" s="2">
        <v>564851</v>
      </c>
      <c r="G4" s="2">
        <v>516416</v>
      </c>
      <c r="H4" s="2">
        <v>558496</v>
      </c>
      <c r="I4" s="2">
        <v>1139066</v>
      </c>
      <c r="J4" s="2">
        <v>606996</v>
      </c>
      <c r="K4" s="2">
        <f>SUM(D4:J4)</f>
        <v>4507412</v>
      </c>
      <c r="L4" s="2">
        <f>AVERAGE(D4:K4)</f>
        <v>1126853</v>
      </c>
      <c r="M4" s="2">
        <f>MIN(D4:K4)</f>
        <v>516416</v>
      </c>
      <c r="N4" s="2">
        <f>MAX(D4:K4)</f>
        <v>4507412</v>
      </c>
      <c r="O4" s="1">
        <f>J4/I4-1</f>
        <v>-0.46711077321243899</v>
      </c>
      <c r="P4" s="1" t="str">
        <f>IF(K4&gt;$P$1, "Above Average", "Below Average")</f>
        <v>Above Average</v>
      </c>
    </row>
    <row r="5" spans="1:16" x14ac:dyDescent="0.25">
      <c r="A5" s="1" t="s">
        <v>1</v>
      </c>
      <c r="B5" s="1" t="str">
        <f>VLOOKUP(A5,'Part 2'!$A$1:$C$17,2,0)</f>
        <v>Warner Bros.</v>
      </c>
      <c r="C5" s="1" t="s">
        <v>18</v>
      </c>
      <c r="D5" s="2">
        <v>259311</v>
      </c>
      <c r="E5" s="2">
        <v>263611</v>
      </c>
      <c r="F5" s="2">
        <v>263801</v>
      </c>
      <c r="G5" s="2">
        <v>279256</v>
      </c>
      <c r="H5" s="2">
        <v>283426</v>
      </c>
      <c r="I5" s="2">
        <v>590476</v>
      </c>
      <c r="J5" s="2">
        <v>300861</v>
      </c>
      <c r="K5" s="2">
        <f>SUM(D5:J5)</f>
        <v>2240742</v>
      </c>
      <c r="L5" s="2">
        <f>AVERAGE(D5:K5)</f>
        <v>560185.5</v>
      </c>
      <c r="M5" s="2">
        <f>MIN(D5:K5)</f>
        <v>259311</v>
      </c>
      <c r="N5" s="2">
        <f>MAX(D5:K5)</f>
        <v>2240742</v>
      </c>
      <c r="O5" s="1">
        <f>J5/I5-1</f>
        <v>-0.49047717434747562</v>
      </c>
      <c r="P5" s="1" t="str">
        <f>IF(K5&gt;$P$1, "Above Average", "Below Average")</f>
        <v>Above Average</v>
      </c>
    </row>
    <row r="6" spans="1:16" x14ac:dyDescent="0.25">
      <c r="A6" s="1" t="s">
        <v>4</v>
      </c>
      <c r="B6" s="1" t="str">
        <f>VLOOKUP(A6,'Part 2'!$A$1:$C$17,2,0)</f>
        <v>Paramount Pictures</v>
      </c>
      <c r="C6" s="1" t="s">
        <v>19</v>
      </c>
      <c r="D6" s="2">
        <v>81641</v>
      </c>
      <c r="E6" s="2">
        <v>86581</v>
      </c>
      <c r="F6" s="2">
        <v>78091</v>
      </c>
      <c r="G6" s="2">
        <v>92076</v>
      </c>
      <c r="H6" s="2">
        <v>94381</v>
      </c>
      <c r="I6" s="2">
        <v>187256</v>
      </c>
      <c r="J6" s="2">
        <v>111241</v>
      </c>
      <c r="K6" s="2">
        <f>SUM(D6:J6)</f>
        <v>731267</v>
      </c>
      <c r="L6" s="2">
        <f>AVERAGE(D6:K6)</f>
        <v>182816.75</v>
      </c>
      <c r="M6" s="2">
        <f>MIN(D6:K6)</f>
        <v>78091</v>
      </c>
      <c r="N6" s="2">
        <f>MAX(D6:K6)</f>
        <v>731267</v>
      </c>
      <c r="O6" s="1">
        <f>J6/I6-1</f>
        <v>-0.40594159866706536</v>
      </c>
      <c r="P6" s="1" t="str">
        <f>IF(K6&gt;$P$1, "Above Average", "Below Average")</f>
        <v>Above Average</v>
      </c>
    </row>
    <row r="7" spans="1:16" x14ac:dyDescent="0.25">
      <c r="A7" s="1" t="s">
        <v>2</v>
      </c>
      <c r="B7" s="1" t="str">
        <f>VLOOKUP(A7,'Part 2'!$A$1:$C$17,2,0)</f>
        <v>20th Century Fox</v>
      </c>
      <c r="C7" s="1" t="s">
        <v>19</v>
      </c>
      <c r="D7" s="2">
        <v>14506</v>
      </c>
      <c r="E7" s="2">
        <v>18876</v>
      </c>
      <c r="F7" s="2">
        <v>8641</v>
      </c>
      <c r="G7" s="2">
        <v>5236</v>
      </c>
      <c r="H7" s="2">
        <v>5066</v>
      </c>
      <c r="I7" s="2">
        <v>2286</v>
      </c>
      <c r="J7" s="2">
        <v>1316</v>
      </c>
      <c r="K7" s="2">
        <f>SUM(D7:J7)</f>
        <v>55927</v>
      </c>
      <c r="L7" s="2">
        <f>AVERAGE(D7:K7)</f>
        <v>13981.75</v>
      </c>
      <c r="M7" s="2">
        <f>MIN(D7:K7)</f>
        <v>1316</v>
      </c>
      <c r="N7" s="2">
        <f>MAX(D7:K7)</f>
        <v>55927</v>
      </c>
      <c r="O7" s="1">
        <f>J7/I7-1</f>
        <v>-0.42432195975503062</v>
      </c>
      <c r="P7" s="1" t="str">
        <f>IF(K7&gt;$P$1, "Above Average", "Below Average")</f>
        <v>Below Average</v>
      </c>
    </row>
    <row r="8" spans="1:16" x14ac:dyDescent="0.25">
      <c r="A8" s="1" t="s">
        <v>12</v>
      </c>
      <c r="B8" s="1" t="str">
        <f>VLOOKUP(A8,'Part 2'!$A$1:$C$17,2,0)</f>
        <v>Walt Disney</v>
      </c>
      <c r="C8" s="1" t="s">
        <v>20</v>
      </c>
      <c r="D8" s="2">
        <v>5746</v>
      </c>
      <c r="E8" s="2">
        <v>5816</v>
      </c>
      <c r="F8" s="2">
        <v>5836</v>
      </c>
      <c r="G8" s="2">
        <v>5671</v>
      </c>
      <c r="H8" s="2">
        <v>5841</v>
      </c>
      <c r="I8" s="2">
        <v>10066</v>
      </c>
      <c r="J8" s="2">
        <v>5821</v>
      </c>
      <c r="K8" s="2">
        <f>SUM(D8:J8)</f>
        <v>44797</v>
      </c>
      <c r="L8" s="2">
        <f>AVERAGE(D8:K8)</f>
        <v>11199.25</v>
      </c>
      <c r="M8" s="2">
        <f>MIN(D8:K8)</f>
        <v>5671</v>
      </c>
      <c r="N8" s="2">
        <f>MAX(D8:K8)</f>
        <v>44797</v>
      </c>
      <c r="O8" s="1">
        <f>J8/I8-1</f>
        <v>-0.42171666997814428</v>
      </c>
      <c r="P8" s="1" t="str">
        <f>IF(K8&gt;$P$1, "Above Average", "Below Average")</f>
        <v>Below Average</v>
      </c>
    </row>
    <row r="9" spans="1:16" x14ac:dyDescent="0.25">
      <c r="A9" s="1" t="s">
        <v>7</v>
      </c>
      <c r="B9" s="1" t="str">
        <f>VLOOKUP(A9,'Part 2'!$A$1:$C$17,2,0)</f>
        <v>Warner Bros.</v>
      </c>
      <c r="C9" s="1" t="s">
        <v>19</v>
      </c>
      <c r="D9" s="2">
        <v>7586</v>
      </c>
      <c r="E9" s="2">
        <v>7081</v>
      </c>
      <c r="F9" s="2">
        <v>8006</v>
      </c>
      <c r="G9" s="2">
        <v>12296</v>
      </c>
      <c r="H9" s="2">
        <v>1246</v>
      </c>
      <c r="I9" s="2">
        <v>1246</v>
      </c>
      <c r="J9" s="2">
        <v>1246</v>
      </c>
      <c r="K9" s="2">
        <f>SUM(D9:J9)</f>
        <v>38707</v>
      </c>
      <c r="L9" s="2">
        <f>AVERAGE(D9:K9)</f>
        <v>9676.75</v>
      </c>
      <c r="M9" s="2">
        <f>MIN(D9:K9)</f>
        <v>1246</v>
      </c>
      <c r="N9" s="2">
        <f>MAX(D9:K9)</f>
        <v>38707</v>
      </c>
      <c r="O9" s="1">
        <f>J9/I9-1</f>
        <v>0</v>
      </c>
      <c r="P9" s="1" t="str">
        <f>IF(K9&gt;$P$1, "Above Average", "Below Average")</f>
        <v>Below Average</v>
      </c>
    </row>
    <row r="10" spans="1:16" x14ac:dyDescent="0.25">
      <c r="A10" s="1" t="s">
        <v>3</v>
      </c>
      <c r="B10" s="1" t="str">
        <f>VLOOKUP(A10,'Part 2'!$A$1:$C$17,2,0)</f>
        <v>Sony Pictures</v>
      </c>
      <c r="C10" s="1" t="s">
        <v>19</v>
      </c>
      <c r="D10" s="2">
        <v>2251</v>
      </c>
      <c r="E10" s="2">
        <v>2286</v>
      </c>
      <c r="F10" s="2">
        <v>2286</v>
      </c>
      <c r="G10" s="2">
        <v>3756</v>
      </c>
      <c r="H10" s="2">
        <v>4451</v>
      </c>
      <c r="I10" s="2">
        <v>4956</v>
      </c>
      <c r="J10" s="2">
        <v>2671</v>
      </c>
      <c r="K10" s="2">
        <f>SUM(D10:J10)</f>
        <v>22657</v>
      </c>
      <c r="L10" s="2">
        <f>AVERAGE(D10:K10)</f>
        <v>5664.25</v>
      </c>
      <c r="M10" s="2">
        <f>MIN(D10:K10)</f>
        <v>2251</v>
      </c>
      <c r="N10" s="2">
        <f>MAX(D10:K10)</f>
        <v>22657</v>
      </c>
      <c r="O10" s="1">
        <f>J10/I10-1</f>
        <v>-0.46105730427764324</v>
      </c>
      <c r="P10" s="1" t="str">
        <f>IF(K10&gt;$P$1, "Above Average", "Below Average")</f>
        <v>Below Average</v>
      </c>
    </row>
    <row r="11" spans="1:16" x14ac:dyDescent="0.25">
      <c r="A11" s="1" t="s">
        <v>5</v>
      </c>
      <c r="B11" s="1" t="str">
        <f>VLOOKUP(A11,'Part 2'!$A$1:$C$17,2,0)</f>
        <v>20th Century Fox</v>
      </c>
      <c r="C11" s="1" t="s">
        <v>19</v>
      </c>
      <c r="D11" s="2">
        <v>1506</v>
      </c>
      <c r="E11" s="2">
        <v>1501</v>
      </c>
      <c r="F11" s="2">
        <v>1501</v>
      </c>
      <c r="G11" s="2">
        <v>1516</v>
      </c>
      <c r="H11" s="2">
        <v>1501</v>
      </c>
      <c r="I11" s="2">
        <v>1746</v>
      </c>
      <c r="J11" s="2">
        <v>1496</v>
      </c>
      <c r="K11" s="2">
        <f>SUM(D11:J11)</f>
        <v>10767</v>
      </c>
      <c r="L11" s="2">
        <f>AVERAGE(D11:K11)</f>
        <v>2691.75</v>
      </c>
      <c r="M11" s="2">
        <f>MIN(D11:K11)</f>
        <v>1496</v>
      </c>
      <c r="N11" s="2">
        <f>MAX(D11:K11)</f>
        <v>10767</v>
      </c>
      <c r="O11" s="1">
        <f>J11/I11-1</f>
        <v>-0.14318442153493705</v>
      </c>
      <c r="P11" s="1" t="str">
        <f>IF(K11&gt;$P$1, "Above Average", "Below Average")</f>
        <v>Below Average</v>
      </c>
    </row>
    <row r="12" spans="1:16" x14ac:dyDescent="0.25">
      <c r="A12" s="1" t="s">
        <v>6</v>
      </c>
      <c r="B12" s="1" t="str">
        <f>VLOOKUP(A12,'Part 2'!$A$1:$C$17,2,0)</f>
        <v>Universal</v>
      </c>
      <c r="C12" s="1" t="s">
        <v>19</v>
      </c>
      <c r="D12" s="2">
        <v>1296</v>
      </c>
      <c r="E12" s="2">
        <v>1296</v>
      </c>
      <c r="F12" s="2">
        <v>1296</v>
      </c>
      <c r="G12" s="2">
        <v>1291</v>
      </c>
      <c r="H12" s="2">
        <v>1296</v>
      </c>
      <c r="I12" s="2">
        <v>1346</v>
      </c>
      <c r="J12" s="2">
        <v>1296</v>
      </c>
      <c r="K12" s="2">
        <f>SUM(D12:J12)</f>
        <v>9117</v>
      </c>
      <c r="L12" s="2">
        <f>AVERAGE(D12:K12)</f>
        <v>2279.25</v>
      </c>
      <c r="M12" s="2">
        <f>MIN(D12:K12)</f>
        <v>1291</v>
      </c>
      <c r="N12" s="2">
        <f>MAX(D12:K12)</f>
        <v>9117</v>
      </c>
      <c r="O12" s="1">
        <f>J12/I12-1</f>
        <v>-3.7147102526002951E-2</v>
      </c>
      <c r="P12" s="1" t="str">
        <f>IF(K12&gt;$P$1, "Above Average", "Below Average")</f>
        <v>Below Average</v>
      </c>
    </row>
    <row r="13" spans="1:16" x14ac:dyDescent="0.25">
      <c r="A13" s="1" t="s">
        <v>13</v>
      </c>
      <c r="B13" s="1" t="str">
        <f>VLOOKUP(A13,'Part 2'!$A$1:$C$17,2,0)</f>
        <v>Sony Pictures</v>
      </c>
      <c r="C13" s="1" t="s">
        <v>19</v>
      </c>
      <c r="D13" s="2">
        <v>1246</v>
      </c>
      <c r="E13" s="2">
        <v>1246</v>
      </c>
      <c r="F13" s="2">
        <v>1246</v>
      </c>
      <c r="G13" s="2">
        <v>1251</v>
      </c>
      <c r="H13" s="2">
        <v>1256</v>
      </c>
      <c r="I13" s="2">
        <v>1396</v>
      </c>
      <c r="J13" s="2">
        <v>1256</v>
      </c>
      <c r="K13" s="2">
        <f>SUM(D13:J13)</f>
        <v>8897</v>
      </c>
      <c r="L13" s="2">
        <f>AVERAGE(D13:K13)</f>
        <v>2224.25</v>
      </c>
      <c r="M13" s="2">
        <f>MIN(D13:K13)</f>
        <v>1246</v>
      </c>
      <c r="N13" s="2">
        <f>MAX(D13:K13)</f>
        <v>8897</v>
      </c>
      <c r="O13" s="1">
        <f>J13/I13-1</f>
        <v>-0.10028653295128942</v>
      </c>
      <c r="P13" s="1" t="str">
        <f>IF(K13&gt;$P$1, "Above Average", "Below Average")</f>
        <v>Below Average</v>
      </c>
    </row>
    <row r="14" spans="1:16" x14ac:dyDescent="0.25">
      <c r="A14" s="1" t="s">
        <v>10</v>
      </c>
      <c r="B14" s="1" t="str">
        <f>VLOOKUP(A14,'Part 2'!$A$1:$C$17,2,0)</f>
        <v>Dreamworks SKG</v>
      </c>
      <c r="C14" s="1" t="s">
        <v>19</v>
      </c>
      <c r="D14" s="2">
        <v>1271</v>
      </c>
      <c r="E14" s="2">
        <v>1271</v>
      </c>
      <c r="F14" s="2">
        <v>1271</v>
      </c>
      <c r="G14" s="2">
        <v>1271</v>
      </c>
      <c r="H14" s="2">
        <v>1271</v>
      </c>
      <c r="I14" s="2">
        <v>1276</v>
      </c>
      <c r="J14" s="2">
        <v>1246</v>
      </c>
      <c r="K14" s="2">
        <f>SUM(D14:J14)</f>
        <v>8877</v>
      </c>
      <c r="L14" s="2">
        <f>AVERAGE(D14:K14)</f>
        <v>2219.25</v>
      </c>
      <c r="M14" s="2">
        <f>MIN(D14:K14)</f>
        <v>1246</v>
      </c>
      <c r="N14" s="2">
        <f>MAX(D14:K14)</f>
        <v>8877</v>
      </c>
      <c r="O14" s="1">
        <f>J14/I14-1</f>
        <v>-2.3510971786833812E-2</v>
      </c>
      <c r="P14" s="1" t="str">
        <f>IF(K14&gt;$P$1, "Above Average", "Below Average")</f>
        <v>Below Average</v>
      </c>
    </row>
    <row r="15" spans="1:16" x14ac:dyDescent="0.25">
      <c r="A15" s="1" t="s">
        <v>14</v>
      </c>
      <c r="B15" s="1" t="str">
        <f>VLOOKUP(A15,'Part 2'!$A$1:$C$17,2,0)</f>
        <v>Warner Bros.</v>
      </c>
      <c r="C15" s="1" t="s">
        <v>19</v>
      </c>
      <c r="D15" s="2">
        <v>1246</v>
      </c>
      <c r="E15" s="2">
        <v>1246</v>
      </c>
      <c r="F15" s="2">
        <v>1246</v>
      </c>
      <c r="G15" s="2">
        <v>1246</v>
      </c>
      <c r="H15" s="2">
        <v>1246</v>
      </c>
      <c r="I15" s="2">
        <v>1246</v>
      </c>
      <c r="J15" s="2">
        <v>1291</v>
      </c>
      <c r="K15" s="2">
        <f>SUM(D15:J15)</f>
        <v>8767</v>
      </c>
      <c r="L15" s="2">
        <f>AVERAGE(D15:K15)</f>
        <v>2191.75</v>
      </c>
      <c r="M15" s="2">
        <f>MIN(D15:K15)</f>
        <v>1246</v>
      </c>
      <c r="N15" s="2">
        <f>MAX(D15:K15)</f>
        <v>8767</v>
      </c>
      <c r="O15" s="1">
        <f>J15/I15-1</f>
        <v>3.6115569823435001E-2</v>
      </c>
      <c r="P15" s="1" t="str">
        <f>IF(K15&gt;$P$1, "Above Average", "Below Average")</f>
        <v>Below Average</v>
      </c>
    </row>
    <row r="16" spans="1:16" x14ac:dyDescent="0.25">
      <c r="A16" s="1" t="s">
        <v>8</v>
      </c>
      <c r="B16" s="1" t="str">
        <f>VLOOKUP(A16,'Part 2'!$A$1:$C$17,2,0)</f>
        <v>Sony Pictures</v>
      </c>
      <c r="C16" s="1" t="s">
        <v>19</v>
      </c>
      <c r="D16" s="2">
        <v>1246</v>
      </c>
      <c r="E16" s="2">
        <v>1246</v>
      </c>
      <c r="F16" s="2">
        <v>1246</v>
      </c>
      <c r="G16" s="2">
        <v>1246</v>
      </c>
      <c r="H16" s="2">
        <v>1246</v>
      </c>
      <c r="I16" s="2">
        <v>1246</v>
      </c>
      <c r="J16" s="2">
        <v>1246</v>
      </c>
      <c r="K16" s="2">
        <f>SUM(D16:J16)</f>
        <v>8722</v>
      </c>
      <c r="L16" s="2">
        <f>AVERAGE(D16:K16)</f>
        <v>2180.5</v>
      </c>
      <c r="M16" s="2">
        <f>MIN(D16:K16)</f>
        <v>1246</v>
      </c>
      <c r="N16" s="2">
        <f>MAX(D16:K16)</f>
        <v>8722</v>
      </c>
      <c r="O16" s="1">
        <f>J16/I16-1</f>
        <v>0</v>
      </c>
      <c r="P16" s="1" t="str">
        <f>IF(K16&gt;$P$1, "Above Average", "Below Average")</f>
        <v>Below Average</v>
      </c>
    </row>
    <row r="17" spans="1:16" x14ac:dyDescent="0.25">
      <c r="A17" s="1" t="s">
        <v>11</v>
      </c>
      <c r="B17" s="1" t="str">
        <f>VLOOKUP(A17,'Part 2'!$A$1:$C$17,2,0)</f>
        <v>20th Century Fox</v>
      </c>
      <c r="C17" s="1" t="s">
        <v>20</v>
      </c>
      <c r="D17" s="2">
        <v>1246</v>
      </c>
      <c r="E17" s="2">
        <v>1246</v>
      </c>
      <c r="F17" s="2">
        <v>1246</v>
      </c>
      <c r="G17" s="2">
        <v>1246</v>
      </c>
      <c r="H17" s="2">
        <v>1246</v>
      </c>
      <c r="I17" s="2">
        <v>1246</v>
      </c>
      <c r="J17" s="2">
        <v>1246</v>
      </c>
      <c r="K17" s="2">
        <f>SUM(D17:J17)</f>
        <v>8722</v>
      </c>
      <c r="L17" s="2">
        <f>AVERAGE(D17:K17)</f>
        <v>2180.5</v>
      </c>
      <c r="M17" s="2">
        <f>MIN(D17:K17)</f>
        <v>1246</v>
      </c>
      <c r="N17" s="2">
        <f>MAX(D17:K17)</f>
        <v>8722</v>
      </c>
      <c r="O17" s="1">
        <f>J17/I17-1</f>
        <v>0</v>
      </c>
      <c r="P17" s="1" t="str">
        <f>IF(K17&gt;$P$1, "Above Average", "Below Average")</f>
        <v>Below Average</v>
      </c>
    </row>
    <row r="18" spans="1:16" x14ac:dyDescent="0.25">
      <c r="A18" s="1" t="s">
        <v>16</v>
      </c>
      <c r="B18" s="1" t="str">
        <f>VLOOKUP(A18,'Part 2'!$A$1:$C$17,2,0)</f>
        <v>Walt Disney</v>
      </c>
      <c r="C18" s="1" t="s">
        <v>20</v>
      </c>
      <c r="D18" s="2">
        <v>1246</v>
      </c>
      <c r="E18" s="2">
        <v>1246</v>
      </c>
      <c r="F18" s="2">
        <v>1246</v>
      </c>
      <c r="G18" s="2">
        <v>1246</v>
      </c>
      <c r="H18" s="2">
        <v>1246</v>
      </c>
      <c r="I18" s="2">
        <v>1246</v>
      </c>
      <c r="J18" s="2">
        <v>1246</v>
      </c>
      <c r="K18" s="2">
        <f>SUM(D18:J18)</f>
        <v>8722</v>
      </c>
      <c r="L18" s="2">
        <f>AVERAGE(D18:K18)</f>
        <v>2180.5</v>
      </c>
      <c r="M18" s="2">
        <f>MIN(D18:K18)</f>
        <v>1246</v>
      </c>
      <c r="N18" s="2">
        <f>MAX(D18:K18)</f>
        <v>8722</v>
      </c>
      <c r="O18" s="1">
        <f>J18/I18-1</f>
        <v>0</v>
      </c>
      <c r="P18" s="1" t="str">
        <f>IF(K18&gt;$P$1, "Above Average", "Below Average")</f>
        <v>Below Average</v>
      </c>
    </row>
    <row r="19" spans="1:16" x14ac:dyDescent="0.25">
      <c r="A19" s="10" t="s">
        <v>30</v>
      </c>
      <c r="B19" s="10"/>
      <c r="C19" s="3"/>
      <c r="D19" s="11">
        <f>SUM(D1:D18)</f>
        <v>1879524</v>
      </c>
      <c r="E19" s="11">
        <f t="shared" ref="E19:O19" si="0">SUM(E1:E18)</f>
        <v>1969335</v>
      </c>
      <c r="F19" s="11">
        <f t="shared" si="0"/>
        <v>1910616</v>
      </c>
      <c r="G19" s="11">
        <f t="shared" si="0"/>
        <v>1877066</v>
      </c>
      <c r="H19" s="11">
        <f t="shared" si="0"/>
        <v>1953487</v>
      </c>
      <c r="I19" s="11">
        <f t="shared" si="0"/>
        <v>3919287</v>
      </c>
      <c r="J19" s="11">
        <f t="shared" si="0"/>
        <v>2108068</v>
      </c>
      <c r="K19" s="11">
        <f t="shared" si="0"/>
        <v>15306092</v>
      </c>
      <c r="L19" s="11">
        <f t="shared" si="0"/>
        <v>3826523</v>
      </c>
      <c r="M19" s="11">
        <f t="shared" si="0"/>
        <v>1782141</v>
      </c>
      <c r="N19" s="11">
        <f t="shared" si="0"/>
        <v>15306092</v>
      </c>
      <c r="O19" s="11"/>
      <c r="P19" s="1"/>
    </row>
    <row r="22" spans="1:16" x14ac:dyDescent="0.25">
      <c r="E22" s="8" t="s">
        <v>38</v>
      </c>
      <c r="F22" t="s">
        <v>40</v>
      </c>
      <c r="G22" t="s">
        <v>41</v>
      </c>
      <c r="P22" s="6"/>
    </row>
    <row r="23" spans="1:16" x14ac:dyDescent="0.25">
      <c r="E23" s="9" t="s">
        <v>23</v>
      </c>
      <c r="F23" s="6">
        <v>75416</v>
      </c>
      <c r="G23" s="6">
        <v>6284.666666666667</v>
      </c>
    </row>
    <row r="24" spans="1:16" x14ac:dyDescent="0.25">
      <c r="E24" s="9" t="s">
        <v>28</v>
      </c>
      <c r="F24" s="6">
        <v>8877</v>
      </c>
      <c r="G24" s="6">
        <v>2219.25</v>
      </c>
    </row>
    <row r="25" spans="1:16" x14ac:dyDescent="0.25">
      <c r="E25" s="9" t="s">
        <v>25</v>
      </c>
      <c r="F25" s="6">
        <v>8323259</v>
      </c>
      <c r="G25" s="6">
        <v>1040407.375</v>
      </c>
    </row>
    <row r="26" spans="1:16" x14ac:dyDescent="0.25">
      <c r="E26" s="9" t="s">
        <v>24</v>
      </c>
      <c r="F26" s="6">
        <v>40276</v>
      </c>
      <c r="G26" s="6">
        <v>3356.3333333333335</v>
      </c>
    </row>
    <row r="27" spans="1:16" x14ac:dyDescent="0.25">
      <c r="E27" s="9" t="s">
        <v>26</v>
      </c>
      <c r="F27" s="6">
        <v>9117</v>
      </c>
      <c r="G27" s="6">
        <v>2279.25</v>
      </c>
    </row>
    <row r="28" spans="1:16" x14ac:dyDescent="0.25">
      <c r="E28" s="9" t="s">
        <v>27</v>
      </c>
      <c r="F28" s="6">
        <v>4560931</v>
      </c>
      <c r="G28" s="6">
        <v>380077.58333333331</v>
      </c>
    </row>
    <row r="29" spans="1:16" x14ac:dyDescent="0.25">
      <c r="E29" s="9" t="s">
        <v>22</v>
      </c>
      <c r="F29" s="6">
        <v>2288216</v>
      </c>
      <c r="G29" s="6">
        <v>190684.66666666666</v>
      </c>
    </row>
    <row r="30" spans="1:16" x14ac:dyDescent="0.25">
      <c r="E30" s="9" t="s">
        <v>39</v>
      </c>
      <c r="F30" s="6">
        <v>15306092</v>
      </c>
      <c r="G30" s="6">
        <v>239157.6875</v>
      </c>
    </row>
    <row r="33" spans="5:6" x14ac:dyDescent="0.25">
      <c r="E33" s="8" t="s">
        <v>38</v>
      </c>
      <c r="F33" t="s">
        <v>41</v>
      </c>
    </row>
    <row r="34" spans="5:6" x14ac:dyDescent="0.25">
      <c r="E34" s="9" t="s">
        <v>20</v>
      </c>
      <c r="F34" s="6">
        <v>478389.5625</v>
      </c>
    </row>
    <row r="35" spans="5:6" x14ac:dyDescent="0.25">
      <c r="E35" s="9" t="s">
        <v>19</v>
      </c>
      <c r="F35" s="6">
        <v>122979.93181818182</v>
      </c>
    </row>
    <row r="36" spans="5:6" x14ac:dyDescent="0.25">
      <c r="E36" s="9" t="s">
        <v>18</v>
      </c>
      <c r="F36" s="6">
        <v>560185.5</v>
      </c>
    </row>
    <row r="37" spans="5:6" x14ac:dyDescent="0.25">
      <c r="E37" s="9" t="s">
        <v>39</v>
      </c>
      <c r="F37" s="6">
        <v>239157.6875</v>
      </c>
    </row>
    <row r="40" spans="5:6" x14ac:dyDescent="0.25">
      <c r="E40" s="8" t="s">
        <v>38</v>
      </c>
      <c r="F40" t="s">
        <v>41</v>
      </c>
    </row>
    <row r="41" spans="5:6" x14ac:dyDescent="0.25">
      <c r="E41" s="9" t="s">
        <v>23</v>
      </c>
      <c r="F41" s="6">
        <v>6284.666666666667</v>
      </c>
    </row>
    <row r="42" spans="5:6" x14ac:dyDescent="0.25">
      <c r="E42" s="9" t="s">
        <v>28</v>
      </c>
      <c r="F42" s="6">
        <v>2219.25</v>
      </c>
    </row>
    <row r="43" spans="5:6" x14ac:dyDescent="0.25">
      <c r="E43" s="9" t="s">
        <v>25</v>
      </c>
      <c r="F43" s="6">
        <v>1040407.375</v>
      </c>
    </row>
    <row r="44" spans="5:6" x14ac:dyDescent="0.25">
      <c r="E44" s="9" t="s">
        <v>24</v>
      </c>
      <c r="F44" s="6">
        <v>3356.3333333333335</v>
      </c>
    </row>
    <row r="45" spans="5:6" x14ac:dyDescent="0.25">
      <c r="E45" s="9" t="s">
        <v>26</v>
      </c>
      <c r="F45" s="6">
        <v>2279.25</v>
      </c>
    </row>
    <row r="46" spans="5:6" x14ac:dyDescent="0.25">
      <c r="E46" s="9" t="s">
        <v>27</v>
      </c>
      <c r="F46" s="6">
        <v>380077.58333333331</v>
      </c>
    </row>
    <row r="47" spans="5:6" x14ac:dyDescent="0.25">
      <c r="E47" s="9" t="s">
        <v>22</v>
      </c>
      <c r="F47" s="6">
        <v>190684.66666666666</v>
      </c>
    </row>
    <row r="48" spans="5:6" x14ac:dyDescent="0.25">
      <c r="E48" s="9" t="s">
        <v>39</v>
      </c>
      <c r="F48" s="6">
        <v>239157.6875</v>
      </c>
    </row>
  </sheetData>
  <autoFilter ref="A2:P18" xr:uid="{2E0EC865-ECBC-4451-85EC-41BAB236E52D}">
    <sortState xmlns:xlrd2="http://schemas.microsoft.com/office/spreadsheetml/2017/richdata2" ref="A3:P18">
      <sortCondition descending="1" ref="K2:K18"/>
    </sortState>
  </autoFilter>
  <mergeCells count="1">
    <mergeCell ref="A1:J1"/>
  </mergeCells>
  <conditionalFormatting sqref="O3:O18 O2:P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F41D0-CD6F-43A6-9D50-52BE6B9FAC29}">
  <dimension ref="A1:B17"/>
  <sheetViews>
    <sheetView workbookViewId="0">
      <selection activeCell="B16" sqref="B16"/>
    </sheetView>
  </sheetViews>
  <sheetFormatPr defaultRowHeight="15" x14ac:dyDescent="0.25"/>
  <cols>
    <col min="1" max="1" width="40" bestFit="1" customWidth="1"/>
    <col min="2" max="2" width="18.5703125" bestFit="1" customWidth="1"/>
  </cols>
  <sheetData>
    <row r="1" spans="1:2" x14ac:dyDescent="0.25">
      <c r="A1" t="s">
        <v>0</v>
      </c>
      <c r="B1" t="s">
        <v>21</v>
      </c>
    </row>
    <row r="2" spans="1:2" x14ac:dyDescent="0.25">
      <c r="A2" t="s">
        <v>1</v>
      </c>
      <c r="B2" t="s">
        <v>22</v>
      </c>
    </row>
    <row r="3" spans="1:2" x14ac:dyDescent="0.25">
      <c r="A3" t="s">
        <v>2</v>
      </c>
      <c r="B3" t="s">
        <v>23</v>
      </c>
    </row>
    <row r="4" spans="1:2" x14ac:dyDescent="0.25">
      <c r="A4" t="s">
        <v>3</v>
      </c>
      <c r="B4" t="s">
        <v>24</v>
      </c>
    </row>
    <row r="5" spans="1:2" x14ac:dyDescent="0.25">
      <c r="A5" t="s">
        <v>4</v>
      </c>
      <c r="B5" t="s">
        <v>25</v>
      </c>
    </row>
    <row r="6" spans="1:2" x14ac:dyDescent="0.25">
      <c r="A6" t="s">
        <v>5</v>
      </c>
      <c r="B6" t="s">
        <v>23</v>
      </c>
    </row>
    <row r="7" spans="1:2" x14ac:dyDescent="0.25">
      <c r="A7" t="s">
        <v>6</v>
      </c>
      <c r="B7" t="s">
        <v>26</v>
      </c>
    </row>
    <row r="8" spans="1:2" x14ac:dyDescent="0.25">
      <c r="A8" t="s">
        <v>7</v>
      </c>
      <c r="B8" t="s">
        <v>22</v>
      </c>
    </row>
    <row r="9" spans="1:2" x14ac:dyDescent="0.25">
      <c r="A9" t="s">
        <v>8</v>
      </c>
      <c r="B9" t="s">
        <v>24</v>
      </c>
    </row>
    <row r="10" spans="1:2" x14ac:dyDescent="0.25">
      <c r="A10" t="s">
        <v>9</v>
      </c>
      <c r="B10" t="s">
        <v>27</v>
      </c>
    </row>
    <row r="11" spans="1:2" x14ac:dyDescent="0.25">
      <c r="A11" t="s">
        <v>10</v>
      </c>
      <c r="B11" t="s">
        <v>28</v>
      </c>
    </row>
    <row r="12" spans="1:2" x14ac:dyDescent="0.25">
      <c r="A12" t="s">
        <v>11</v>
      </c>
      <c r="B12" t="s">
        <v>23</v>
      </c>
    </row>
    <row r="13" spans="1:2" x14ac:dyDescent="0.25">
      <c r="A13" t="s">
        <v>12</v>
      </c>
      <c r="B13" t="s">
        <v>27</v>
      </c>
    </row>
    <row r="14" spans="1:2" x14ac:dyDescent="0.25">
      <c r="A14" t="s">
        <v>13</v>
      </c>
      <c r="B14" t="s">
        <v>24</v>
      </c>
    </row>
    <row r="15" spans="1:2" x14ac:dyDescent="0.25">
      <c r="A15" t="s">
        <v>14</v>
      </c>
      <c r="B15" t="s">
        <v>22</v>
      </c>
    </row>
    <row r="16" spans="1:2" x14ac:dyDescent="0.25">
      <c r="A16" t="s">
        <v>15</v>
      </c>
      <c r="B16" t="s">
        <v>25</v>
      </c>
    </row>
    <row r="17" spans="1:2" x14ac:dyDescent="0.25">
      <c r="A17" t="s">
        <v>16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Pitsillides</dc:creator>
  <cp:lastModifiedBy>Andra</cp:lastModifiedBy>
  <dcterms:created xsi:type="dcterms:W3CDTF">2022-01-22T13:01:58Z</dcterms:created>
  <dcterms:modified xsi:type="dcterms:W3CDTF">2023-04-23T08:37:02Z</dcterms:modified>
</cp:coreProperties>
</file>